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DieseArbeitsmappe"/>
  <mc:AlternateContent xmlns:mc="http://schemas.openxmlformats.org/markup-compatibility/2006">
    <mc:Choice Requires="x15">
      <x15ac:absPath xmlns:x15ac="http://schemas.microsoft.com/office/spreadsheetml/2010/11/ac" url="\\CORP.ERGO\public\Gegenueberstellung_ErgV\02 Tarifgegenüberstellung Pflege\02 Entwicklung\"/>
    </mc:Choice>
  </mc:AlternateContent>
  <xr:revisionPtr revIDLastSave="0" documentId="13_ncr:1_{AD7127C7-4F8B-4628-84B2-E7EEBAA47E66}" xr6:coauthVersionLast="47" xr6:coauthVersionMax="47" xr10:uidLastSave="{00000000-0000-0000-0000-000000000000}"/>
  <workbookProtection workbookAlgorithmName="SHA-512" workbookHashValue="gLKaJNroID6dYkv8lkkE4/KBOWAWFtaaOAjGBbc87o4QVDhnqfX7WQLY0XIq72JQq566iCg4cRuNNvt8hQ8cOA==" workbookSaltValue="HTAPBtauBaSGVhJDjizKFA==" workbookSpinCount="100000" lockStructure="1"/>
  <bookViews>
    <workbookView xWindow="28680" yWindow="-3750" windowWidth="29040" windowHeight="17640" tabRatio="826" xr2:uid="{00000000-000D-0000-FFFF-FFFF00000000}"/>
  </bookViews>
  <sheets>
    <sheet name="Pflegetool" sheetId="1" r:id="rId1"/>
    <sheet name="Leistung zu Tagegeld" sheetId="2" r:id="rId2"/>
    <sheet name="Tabelle2" sheetId="6" state="hidden" r:id="rId3"/>
    <sheet name="Tabelle1" sheetId="3" state="hidden" r:id="rId4"/>
    <sheet name="Werte" sheetId="4" state="hidden" r:id="rId5"/>
    <sheet name="lfd. Änderungshistorie" sheetId="5" state="hidden" r:id="rId6"/>
  </sheets>
  <definedNames>
    <definedName name="_xlnm.Print_Area" localSheetId="1">'Leistung zu Tagegeld'!$A$1:$E$60</definedName>
    <definedName name="_xlnm.Print_Area" localSheetId="0">Pflegetool!$A$1:$D$25</definedName>
    <definedName name="TGHöhe">Werte!$B$2:$B$33</definedName>
    <definedName name="TGHöheKPET">Werte!$B$36:$B$45</definedName>
    <definedName name="TGHöhePTG">Werte!$B$2:$B$33</definedName>
    <definedName name="Z_8E66C8A1_008D_4C1D_B9B3_C9986CFFDA16_.wvu.PrintArea" localSheetId="1" hidden="1">'Leistung zu Tagegeld'!$A$1:$E$60</definedName>
    <definedName name="Z_8E66C8A1_008D_4C1D_B9B3_C9986CFFDA16_.wvu.PrintArea" localSheetId="0" hidden="1">Pflegetool!$A$1:$D$25</definedName>
    <definedName name="Z_8E66C8A1_008D_4C1D_B9B3_C9986CFFDA16_.wvu.Rows" localSheetId="1" hidden="1">'Leistung zu Tagegeld'!$5:$26,'Leistung zu Tagegeld'!$32:$53</definedName>
  </definedNames>
  <calcPr calcId="191029"/>
  <customWorkbookViews>
    <customWorkbookView name="Kühnert, Heike (GPVBK) - Persönliche Ansicht" guid="{8E66C8A1-008D-4C1D-B9B3-C9986CFFDA16}" mergeInterval="0" personalView="1" maximized="1" xWindow="-9" yWindow="-9" windowWidth="1298" windowHeight="992"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 l="1"/>
  <c r="C6" i="1"/>
  <c r="C52" i="2" l="1"/>
  <c r="C44" i="2"/>
  <c r="C45" i="2"/>
  <c r="C46" i="2"/>
  <c r="C47" i="2"/>
  <c r="C48" i="2"/>
  <c r="C49" i="2"/>
  <c r="C50" i="2"/>
  <c r="C51" i="2"/>
  <c r="C43" i="2"/>
  <c r="B44" i="2"/>
  <c r="B45" i="2"/>
  <c r="B46" i="2"/>
  <c r="B47" i="2"/>
  <c r="B48" i="2"/>
  <c r="B49" i="2"/>
  <c r="B50" i="2"/>
  <c r="B51" i="2"/>
  <c r="B52" i="2"/>
  <c r="B43" i="2"/>
  <c r="A59" i="2" l="1"/>
  <c r="A60" i="2"/>
  <c r="A58" i="2"/>
  <c r="D55" i="2" l="1"/>
  <c r="D54" i="2"/>
  <c r="D28" i="2"/>
  <c r="C17" i="2"/>
  <c r="C18" i="2"/>
  <c r="C19" i="2"/>
  <c r="C20" i="2"/>
  <c r="C21" i="2"/>
  <c r="C22" i="2"/>
  <c r="C23" i="2"/>
  <c r="C24" i="2"/>
  <c r="C25" i="2"/>
  <c r="C16" i="2"/>
  <c r="B17" i="2"/>
  <c r="B18" i="2"/>
  <c r="B19" i="2"/>
  <c r="B20" i="2"/>
  <c r="B21" i="2"/>
  <c r="B22" i="2"/>
  <c r="B23" i="2"/>
  <c r="B24" i="2"/>
  <c r="B25" i="2"/>
  <c r="B16" i="2"/>
  <c r="B28" i="2" l="1"/>
  <c r="C28" i="2"/>
  <c r="C27" i="2"/>
  <c r="C54" i="2"/>
  <c r="B54" i="2"/>
  <c r="B55" i="2"/>
  <c r="B27" i="2"/>
  <c r="C55" i="2"/>
  <c r="D5" i="1"/>
  <c r="C5" i="1"/>
  <c r="F6" i="1"/>
  <c r="F7" i="1" l="1"/>
  <c r="D6" i="1"/>
  <c r="C7" i="1"/>
  <c r="D7" i="1"/>
  <c r="F8" i="1"/>
  <c r="F9" i="1" s="1"/>
  <c r="C9" i="1" l="1"/>
  <c r="D9" i="1"/>
  <c r="F10" i="1"/>
  <c r="F11" i="1" s="1"/>
  <c r="F12" i="1" s="1"/>
  <c r="F13" i="1" s="1"/>
  <c r="F14" i="1" s="1"/>
  <c r="F15" i="1" s="1"/>
  <c r="F16" i="1" s="1"/>
  <c r="F17" i="1" s="1"/>
  <c r="F18" i="1" s="1"/>
  <c r="F19" i="1" s="1"/>
  <c r="C8" i="1"/>
  <c r="D8" i="1"/>
  <c r="D10" i="1" l="1"/>
  <c r="C11" i="1"/>
  <c r="D11" i="1"/>
  <c r="C10" i="1"/>
  <c r="C12" i="1" l="1"/>
  <c r="D12" i="1"/>
  <c r="D13" i="1" l="1"/>
  <c r="C13" i="1"/>
  <c r="D14" i="1" l="1"/>
  <c r="C14" i="1"/>
  <c r="C15" i="1" l="1"/>
  <c r="D15" i="1"/>
  <c r="C16" i="1" l="1"/>
  <c r="D16" i="1"/>
  <c r="D17" i="1" l="1"/>
  <c r="C17" i="1"/>
  <c r="D18" i="1" l="1"/>
  <c r="C18" i="1"/>
  <c r="C19" i="1" l="1"/>
  <c r="D19" i="1"/>
</calcChain>
</file>

<file path=xl/sharedStrings.xml><?xml version="1.0" encoding="utf-8"?>
<sst xmlns="http://schemas.openxmlformats.org/spreadsheetml/2006/main" count="355" uniqueCount="158">
  <si>
    <t>Nein</t>
  </si>
  <si>
    <t>Ja. Je nach Ergebnis kann der Vertrag gegebenenfalls nicht zustande kommen oder ein Zuschlag vereinbart werden.</t>
  </si>
  <si>
    <t>Leistungen</t>
  </si>
  <si>
    <t>Pflege Zuschuss 100 PZU100</t>
  </si>
  <si>
    <t>Pflege Tagegeld PTG</t>
  </si>
  <si>
    <t>Das kostenlose Pflegetelefon der DKV unterstützt kompetent bei allen Fragen rund um das Thema Pflege.</t>
  </si>
  <si>
    <t>Staatliche Förderung</t>
  </si>
  <si>
    <t>Anpassung der Versicherungsbeiträge</t>
  </si>
  <si>
    <t>Leistungserstattung im Ausland</t>
  </si>
  <si>
    <t>KombiMed Pflege Tarif KPET</t>
  </si>
  <si>
    <t>KombiMed Förder-Pflege Tarif KFP</t>
  </si>
  <si>
    <t>Allgemeine Wartezeit: In den ersten fünf Jahren besteht kein Leistungsanspruch.
Wegfall der Wartezeit: Die allgemeine Wartezeit entfällt bei unfallbedingter Pflegebedürftigkeit.</t>
  </si>
  <si>
    <t>Ja. Pflegevorsorgezulage 5 Euro monatlich</t>
  </si>
  <si>
    <t>Ja. Sobald eine versicherte Person das 14. bzw. 19. Lebensjahr vollendet, ist ab Beginn des folgenden Kalenderjahres der Beitrag der nächsthöheren Altersgruppe zu zahlen.</t>
  </si>
  <si>
    <t>Ja. Unabhängig davon, ob Pflegefachkraft oder sonstige Person pflegt.</t>
  </si>
  <si>
    <t>Ja. Wir leisten grundsätzlich in gleicher Höhe wie die Pflegepflichtversicherung.</t>
  </si>
  <si>
    <t>PET</t>
  </si>
  <si>
    <t>PT3</t>
  </si>
  <si>
    <t>PZ1</t>
  </si>
  <si>
    <t>PZ2</t>
  </si>
  <si>
    <t>PZ3</t>
  </si>
  <si>
    <t>PZ4</t>
  </si>
  <si>
    <t>PZ5</t>
  </si>
  <si>
    <t>Leistung bei vollstationärer Pflege</t>
  </si>
  <si>
    <t>Leistung bei häuslicher Pflege, Verhinderungspflege, teilstationärer Pflege sowie bei Kurzzeitpflege</t>
  </si>
  <si>
    <t>KombiMed Pflege Tarif KPEK / PEK</t>
  </si>
  <si>
    <t>Der Versicherungsschutz gilt bei Verlegung des gewöhnlichen Aufenthaltes innerhalb von EU oder EWR. Bei Verlegung außerhalb EU oder EWR endet die Versicherung. Sie können dann Ihre erworbenen Rechte für den Fall einer Rückkehr in EU oder EWR mit einer Anwartschaftsversicherung erhalten.</t>
  </si>
  <si>
    <t>Für wohnumfeldverbessernde Maßnahmen 50 % des Vorleistungsbetrags der PPV/SPV, max. 1.278,50 Euro je Maßnahme und für zum Verbrauch bestimmte Pflegehilfsmittel monatlich bis zu 62 Euro. Leistung auch für die Zuzahlung bei Pflegehilfsmitteln (10 %, max. 25 Euro).</t>
  </si>
  <si>
    <t>Der Vertrag kommt nicht zustande, wenn der Antragsteller Leistungen aus der gesetzlichen Pflegeversicherung bezieht oder bezogen hat.</t>
  </si>
  <si>
    <t>Erhöhung der Versicherungsleistung / Leistungsanpassung</t>
  </si>
  <si>
    <t>Leistung</t>
  </si>
  <si>
    <t>Ja. Wir erhöhen das Pflegetagegeld in regelmäßigen Abständen ohne erneute Gesundheitsprüfung um 5 Euro. Voraussetzung ist, dass die maximal abschließbare Summe von 160 Euro nicht überschritten wird.
Die erste Leistungsanpassung erfolgt im Jahr 2018 und danach alle 3 Jahre.
Die Anpassung erfolgt auch nach Eintritt einer Pflegebedürftigkeit.</t>
  </si>
  <si>
    <t>Ja. In Abhängigkeit der Pflegestufe und des Eintrittsalters monatlich:
Pflegegrad 1        60 Euro bis     159,57 Euro
Pflegegrad 2      120 Euro bis     319,14 Euro
Pflegegrad 3      180 Euro bis     478,71 Euro
Pflegegrad 4      240 Euro bis     638,28 Euro
Pflegegrad 5      600 Euro bis  1.595,70 Euro</t>
  </si>
  <si>
    <t>Ja. Verschiedene Assistance-Leistungen</t>
  </si>
  <si>
    <t>Ja, ist möglich. Die Notwendigkeit einer Anpassung wird jedes Jahr überprüft und kann zu einer Erhöhung oder Verminderung der Versicherungsbeiträge führen.</t>
  </si>
  <si>
    <t>Häusliche Pflege, Verhinderungspflege, teilstationäre Pflege und Kurzzeitpflege sowie vollstationäre Pflege</t>
  </si>
  <si>
    <t>Maßnahmen zur Verbesserung des Wohnumfeldes sowie Pflegehilfsmittel</t>
  </si>
  <si>
    <t>Prüfung des Gesundheitszustandes bei Vertragsabschluss</t>
  </si>
  <si>
    <t>Planmäßige Erhöhung der Versicherungsbeiträge zu festen Terminen</t>
  </si>
  <si>
    <t>Leistungserstattung bei Verlegung des gewöhnlichen Aufenthaltes</t>
  </si>
  <si>
    <t>Ja. In Abhängigkeit vom Pflegegrad und des vereinbarten Pflegetagegeldes:
- Pflegegrad 1          10 %
- Pflegegrad 2–5    100 %</t>
  </si>
  <si>
    <t>Ja. In Abhängigkeit vom Pflegegrad und des vereinbarten Pflegetagegeldes:
- Pflegegrad 1– 4   100 %
- Pflegegrad 5        150 %</t>
  </si>
  <si>
    <t>Ja. In Abhängigkeit vom Pflegegrad und des Eintrittsalters monatlich:
- Pflegegrad 1       60 Euro bis    159,57 Euro
- Pflegegrad 2     120 Euro bis    319,14 Euro
- Pflegegrad 3     180 Euro bis    478,71 Euro
- Pflegegrad 4     240 Euro bis    638,28 Euro
- Pflegegrad 5     600 Euro bis 1.595,70 Euro</t>
  </si>
  <si>
    <t>Ja. In Abhängigkeit von Pflegegrad und vereinbartem Pflegetagegeld:
- Pflegegrad 1          5%
- Pflegegrad 2–5  100%</t>
  </si>
  <si>
    <t>Ja. In Abhängigkeit vom Pflegegrad und des ursprünglichen Eintrittsalters erhöht sich die Leistung nach 15 Versicherungsjahren auf monatlich:
- Pflegegrad 1      120 Euro bis       319,14 Euro
- Pflegegrad 2      180 Euro bis       478,71 Euro
- Pflegegrad 3      420 Euro bis    1.116,99 Euro
- Pflegegrad 4      540 Euro bis    1.436,13 Euro
- Pflegegrad 5      660 Euro bis    1.755,27 Euro</t>
  </si>
  <si>
    <t>Ja. Der Versicherungsschutz gilt innerhalb der Europäischen Union und darüber hinaus auch in allen Mitgliedsstaaten des Europäischen Wirtschaftsraumes (EWR). Außerdem gilt der Versicherungsschutz bei vorübergehenden Auslandsaufenthalten außerhalb der EU bzw. des EWR von bis zu insgesamt sechs Wochen im Kalenderjahr. Der gewöhnliche Aufenthalt muss weiterhin in Deutschland sein.</t>
  </si>
  <si>
    <t>Ja. Der Versicherungsschutz gilt innerhalb der Europäischen Union und darüber hinaus auch in allen Mitgliedsstaaten des Europäischen Wirtschaftsraumes (EWR). Bei Tarif KPEK wird die Pflegegeldleistung erbracht. Außerdem gilt der Versicherungsschutz bei vorübergehenden Auslandsaufenthalten außerhalb der EU bzw. des EWR von bis zu insgesamt sechs Wochen im Kalenderjahr. Der gewöhnliche Aufenthalt muss weiterhin in Deutschland sein.</t>
  </si>
  <si>
    <t>Ja. Wir vergleichen den vom Statistischen Bundesamt für den August des jeweiligen Kalenderjahres festgestellten Verbraucherpreisindex für Deutschland mit dem entsprechenden Wert des Jahres, in dem der Vertrag abgeschlossen wurde, bzw. dem des Jahres der letzten Leistungsanpassung. Bei einer Abweichung von mehr als 10 % nach oben oder nach unten  wird das vereinbarte Pflegetagegeld angepasst. Die Erhöhung erfolgt in 10 EURO Schritten.</t>
  </si>
  <si>
    <t>Ja. Die Leistungen passen sich automatisch an die Pflegepflichtversicherung an. Dies kann zu Beitragsanpassungen führen.</t>
  </si>
  <si>
    <t>Ja. In Abhängigkeit vom Pflegegrad monatlich:
- Pflegegrad 1      pauschal   60 Euro
- Pflegegrad 2–4     bis zu   775 Euro
- Pflegegrad 5         bis zu   959 Euro
oder für Pflegegrad 2-5 monatl. ein pauschales Pflegegeld bei vollstationärer Pflege:          350 Euro</t>
  </si>
  <si>
    <t>Pflege Zuschuss 50 PZU50</t>
  </si>
  <si>
    <t>Ja. Wir leisten grundsätzlich die Hälfte der Leistungen der Pflegepflichtversicherung.</t>
  </si>
  <si>
    <t>© DKV Deutsche Krankenversicherung AG</t>
  </si>
  <si>
    <t>Bitte wählen Sie einen Tarif aus:</t>
  </si>
  <si>
    <t>Einzelheiten über den Umfang und Inhalt des Versicherungsschutzes ergeben sich aus den Allgemeinen Versicherungsbedingungen.</t>
  </si>
  <si>
    <t>Leistungsmerkmale der Pflegezusatzversicherungen</t>
  </si>
  <si>
    <t>Pflege Schutz Paket PSP</t>
  </si>
  <si>
    <t>Ja. Sobald eine versicherte Person das 69. Lebensjahr vollendet, ist ab Beginn des folgenden Kalenderjahres der Beitrag der nächsthöheren Altersgruppe zu zahlen.</t>
  </si>
  <si>
    <t>Nein, keine Wartezeiten für die Serviceleistungen. Für die Einmalzahlung besteht eine Wartezeit von 3 Jahren. Bei gleichzeitigem Abschluss einer Pflegezusatzversicherung mit Gesundheitsfragen ohne Erschwerung entfällt die Wartezeit.</t>
  </si>
  <si>
    <t>Der Versicherungsschutz besteht innerhalb Deutschlands.
Beratung vor Ort erfolgt nur in Deutschland. Alle Serviceleistungen beziehen sich auf Leistungen und Angebote in Deutschland.
Die Einmalzahlung wird auch bei vorübergehendem Aufenthalt im Ausland geleistet.</t>
  </si>
  <si>
    <t xml:space="preserve">Der Versicherungsschutz gilt bei Verlegung des gewöhnlichen Aufenthaltes innerhalb von EU oder EWR, zu den Leistungen aber s. o. . Bei Verlegung außerhalb EU oder EWR endet die Versicherung. </t>
  </si>
  <si>
    <t xml:space="preserve">Ja. Je nach Ergebnis kann der Vertrag gegebenenfalls nicht zustande kommen oder ein Zuschlag vereinbart werden.
</t>
  </si>
  <si>
    <t xml:space="preserve">Ja, ist möglich. Die Notwendigkeit einer Anpassung wird jedes Jahr überprüft und kann zu einer Erhöhung oder Verminderung der Versicherungsbeiträge führen.
</t>
  </si>
  <si>
    <t>Einmalzahlung</t>
  </si>
  <si>
    <t xml:space="preserve">Häusliche Pflege, Verhinderungspflege,
teilstationäre Pflege und Kurzzeitpflege
sowie vollstationäre Pflege
</t>
  </si>
  <si>
    <t xml:space="preserve">Leistung bei häuslicher
Pflege, Verhinderungspflege, teilstationärer
Pflege sowie bei Kurzzeitpflege
</t>
  </si>
  <si>
    <t xml:space="preserve">Leistung bei
vollstationärer Pflege
</t>
  </si>
  <si>
    <t xml:space="preserve">Maßnahmen zur Verbesserung des
Wohnumfeldes sowie Pflegehilfsmittel
</t>
  </si>
  <si>
    <t xml:space="preserve">Einmalzahlung
</t>
  </si>
  <si>
    <t xml:space="preserve">Erhöhung der Versicherungsleistung / Leistungsanpassung
</t>
  </si>
  <si>
    <t xml:space="preserve">Prüfung des Gesundheitszustandes
bei Vertragsabschluss
</t>
  </si>
  <si>
    <t xml:space="preserve">Planmäßige Erhöhung der Versicherungsbeiträge
zu festen Terminen
</t>
  </si>
  <si>
    <t>Es werden keine Gesundheitsfragen gestellt. Versicherungsfähig sind aber nur Personen, bei denen noch keine Pflegebedürftigkeit besteht, die noch keinen Antrag auf Anerkennung einer solchen gestellt haben und dies auch nicht beabsichtigen.</t>
  </si>
  <si>
    <t>1.000 Euro bei erstmaligem Eintritt einer Pflegebedürftigkeit mindestens nach Pflegegrad 2.
Während einer Wartezeit darf keine Pflegebedürftigkeit (Pflegegrad 1 bis 5) eingetreten sein.
Der Anspruch auf die Einmalzahlung besteht je versicherter Person nur einmal während der gesamten Vertragslaufzeit.</t>
  </si>
  <si>
    <t xml:space="preserve">Anpassung der Versicherungsbeiträge
</t>
  </si>
  <si>
    <t xml:space="preserve">Leistungserstattung im Ausland
</t>
  </si>
  <si>
    <t xml:space="preserve">Leistungserstattung bei Verlegung
des gewöhnlichen Aufenthaltes
</t>
  </si>
  <si>
    <t xml:space="preserve">Service-Leistungen
</t>
  </si>
  <si>
    <t xml:space="preserve">Service-Leistungen
</t>
  </si>
  <si>
    <t>Ja. In Abhängigkeit vom Pflegegrad monatlich in: 
Pflegegrad 1-2      0 Euro
Pflegegrad 3     224 Euro
Pflegegrad 4     304 Euro
Pflegegrad 5     380 Euro</t>
  </si>
  <si>
    <t>Ja. In Abhängigkeit vom Pflegegrad monatlich in: 
Pflegegrad 1-2      0 Euro
Pflegegrad 3     336 Euro
Pflegegrad 4     456 Euro
Pflegegrad 5     575 Euro</t>
  </si>
  <si>
    <t>Ja. In Abhängigkeit vom Pflegegrad monatlich in: 
Pflegegrad 1-2      0 Euro
Pflegegrad 3     448 Euro
Pflegegrad 4     608 Euro
Pflegegrad 5     770 Euro</t>
  </si>
  <si>
    <t>Ja. In Abhängigkeit vom Pflegegrad monatlich in: 
Pflegegrad 1-2      0 Euro
Pflegegrad 3     560 Euro
Pflegegrad 4     760 Euro
Pflegegrad 5     965 Euro</t>
  </si>
  <si>
    <t>Ja. In Abhängigkeit vom Pflegegrad monatlich in: 
Pflegegrad 1-2      0 Euro
Pflegegrad 3     672 Euro
Pflegegrad 4     912 Euro
Pflegegrad 5  1.160 Euro</t>
  </si>
  <si>
    <t xml:space="preserve">Ja. Monatlich in:
Pflegegrad 1            0 Euro
Pflegegrad 2-5  1.920 Euro
</t>
  </si>
  <si>
    <t xml:space="preserve">Ja. Monatlich in:
Pflegegrad 1            0 Euro
Pflegegrad 2-5  1.600 Euro
</t>
  </si>
  <si>
    <t xml:space="preserve">Ja. Monatlich in:
Pflegegrad 1            0 Euro
Pflegegrad 2-5  1.280 Euro
</t>
  </si>
  <si>
    <t xml:space="preserve">Ja. Monatlich in:
Pflegegrad 1            0 Euro
Pflegegrad 2-5     960 Euro
</t>
  </si>
  <si>
    <t xml:space="preserve">Ja. Monatlich in:
Pflegegrad 1            0 Euro
Pflegegrad 2-5     640 Euro
</t>
  </si>
  <si>
    <t>Leistungsfreie Zeiten
(Wartezeiten)</t>
  </si>
  <si>
    <t>Ja. Die Leistungen der Pflegepflichtversicherung für pflegebedingte Aufwendungen werden entsprechend des festgestellten Pflegegrades aufgestockt.</t>
  </si>
  <si>
    <t>Bei erstmaliger Pflegebedürftigtigkeit entweder nach Pflegegrad 4 oder 5 zusätzlich Einmalzahlung in Höhe des 120fachen des vereinbarten Pflegetagegeldes</t>
  </si>
  <si>
    <t>Ja. In Abhängigkeit von Pflegegrad und vereinbartem Pflegetagegeld:
- Pflegegrad 1-3    0%
- Pflegegrad 4     40%
- Pflegegrad 5   100%</t>
  </si>
  <si>
    <t xml:space="preserve">Leistungsfreie Zeiten
(Wartezeiten)
</t>
  </si>
  <si>
    <t>Ja. Sobald eine versicherte Person das 15. bzw. 20. Lebensjahr vollendet, ist ab Beginn des folgenden Kalenderjahres der Beitrag der nächsthöheren Altersgruppe zu zahlen.</t>
  </si>
  <si>
    <t>In der Pflegepflichtversicherung ist eine dynamische Anpassung der Leistungen an den steigenden Bedarf vorgesehen. Die Leistungen des Tarifs PZ können vom Versicherer entsprechend der prozentualen Veränderung in der Pflegepflichtversicherung angepasst werden.</t>
  </si>
  <si>
    <t xml:space="preserve">Ja. Der Versicherungsschutz gilt innerhalb der Europäischen Union und darüber hinaus auch in allen Mitgliedsstaaten des Europäischen Wirtschaftsraumes (EWR). </t>
  </si>
  <si>
    <t>ambulant 1</t>
  </si>
  <si>
    <t>ambulant 2</t>
  </si>
  <si>
    <t>ambulant 3</t>
  </si>
  <si>
    <t>ambulant 4</t>
  </si>
  <si>
    <t>ambulant 5</t>
  </si>
  <si>
    <t>stationär 1</t>
  </si>
  <si>
    <t>stationär 2</t>
  </si>
  <si>
    <t>stationär 3</t>
  </si>
  <si>
    <t>stationär 4</t>
  </si>
  <si>
    <t>stationär 5</t>
  </si>
  <si>
    <t xml:space="preserve">Leistungshöhe zum vereinbartem Tagegeld </t>
  </si>
  <si>
    <t>&gt;&gt; Tagegeld auswählen</t>
  </si>
  <si>
    <t>TGHöhePTG</t>
  </si>
  <si>
    <t>TGHöheKPET</t>
  </si>
  <si>
    <t>Pflege Tagegeld PT3</t>
  </si>
  <si>
    <t>KombiMed Pflege Tarif PET</t>
  </si>
  <si>
    <t>Verkaufsoffene TG-Tarife</t>
  </si>
  <si>
    <t>weitere TG-Tarife</t>
  </si>
  <si>
    <t>&lt;&lt; Tarif auswählen</t>
  </si>
  <si>
    <t>Text ggf. "abgeschnitten" - vollständige  siehe "Pflegetool"</t>
  </si>
  <si>
    <t>Beschreibung der Änderung</t>
  </si>
  <si>
    <t>2021_V1</t>
  </si>
  <si>
    <t>Änderung mit Version</t>
  </si>
  <si>
    <t>Ansprechpartner</t>
  </si>
  <si>
    <t>Wittkopf/ Lange</t>
  </si>
  <si>
    <t>neue Hilfsmittelpauschale für PZU</t>
  </si>
  <si>
    <t>2021_V2</t>
  </si>
  <si>
    <t>Formalitäten: Entfernung Endorstment, Aktualisierung "Stand"-Datum und "gültig bis"-Datum</t>
  </si>
  <si>
    <t>Wittkopf</t>
  </si>
  <si>
    <t>2021_V3</t>
  </si>
  <si>
    <t>Kühnert</t>
  </si>
  <si>
    <t>Ja. In Abhängigkeit vom Pflegegrad und des vereinbarten Pflegetagegeldes:
- Pflegegrad 1        30 %
- Pflegegrad 2        40 %
- Pflegegrad 3        70 %
- Pflegegrad 4      100 %
- Pflegegrad 5      150 %
(Für die Berechnung von absoluten Beiträgen kann das Tabellenblatt "Leistung zu Tagegeld" genutzt werden)</t>
  </si>
  <si>
    <t>Ja. In Abhängigkeit vom Pflegegrad und des vereinbarten Pflegetagegeldes:
- Pflegegrad 1        10 %
- Pflegegrad 2        25 %
- Pflegegrad 3        50 %
- Pflegegrad 4        75 %
- Pflegegrad 5      100 %
(Für die Berechnung von absoluten Beiträgen kann das Tabellenblatt "Leistung zu Tagegeld" genutzt werden)</t>
  </si>
  <si>
    <t>Ja. In Abhängigkeit vom Pflegegrad und vereinbartem Pflegetagegeld:
- Pflegegrad 1-3       0%
- Pflegegrad 4        40%
- Pflegegrad 5      100%
(Für die Berechnung von absoluten Beiträgen kann das Tabellenblatt "Leistung zu Tagegeld" genutzt werden)</t>
  </si>
  <si>
    <r>
      <t xml:space="preserve">Ja. In Abhängigkeit vom Pflegegrad und des vereinbarten Pflegetagegeldes:
- Pflegegrad 1         5 %
- Pflegegrad 2       20 %
- Pflegegrad 3       45 %
- Pflegegrad 4       70 %
- Pflegegrad 5     100 %
(Für die Berechnung von absoluten Beiträgen kann das Tabellenblatt "Leistung zu Tagegeld" genutzt werden)
</t>
    </r>
    <r>
      <rPr>
        <sz val="9"/>
        <rFont val="Arial"/>
        <family val="2"/>
      </rPr>
      <t xml:space="preserve">
</t>
    </r>
  </si>
  <si>
    <t>Neues Tabellenblatt "Leistung zu Tagegeld" wird veröffentlicht
Anmerkung: nach Abstimmung mit Lange -&gt; Orientierung an den TG-Höhen in EASY</t>
  </si>
  <si>
    <t>Ja. Bei häuslicher Pflege durch Laienpfleger (z.B. Verwandte) in Abhängigkeit vom Pflegegrad monatlich:
- Pflegegrad 1             0 Euro
- Pflegegrad 2    117,50 Euro
- Pflegegrad 3    220,00 Euro
- Pflegegrad 4    350,00 Euro
- Pflegegrad 5    350,00 Euro
Ist der Laienpfleger verhindert und liegt mindestens Pflegegrad 2 vor, erfolgt eine Erstattung für eine Ersatzpflegekraft (auch Pflegefachkraft) für längstens 6 Wochen bis zu 775 Euro jährlich.
Bei häuslicher Pflege durch Pflegefachkräfte oder teilstationärer Pflege in Abhängigkeit vom Pflegegrad durch Pflegefachkräfte monatlich:
- Pflegegrad 1                    0 Euro
- Pflegegrad 2     bis zu 225 Euro
- Pflegegrad 3     bis zu 550 Euro
- Pflegegrad 4     bis zu 775 Euro
- Pflegegrad 5     bis zu 775,00 Euro bei teilstationärer Pflege;
                            bis zu 959,00 Euro bei häuslicher Pflege
Für die kurzfristige vollstationäre Pflege im Pflegeheim, sofern mindestens Pflegegrad 2 vorliegt, erfolgt eine Erstattung für längstens 8 Wochen bis zu 775 Euro jährlich. 
Für alle Pflegegrade in der ambulanten Pflege gilt: Aufwendungen für qualitätsgesicherte Betreuungsleistungen
monatlich bis zu 60 Euro</t>
  </si>
  <si>
    <t>Digitale Pflegeanwendungen und ergänzende Unterstützungsleistungen</t>
  </si>
  <si>
    <t>- Beratung per Telefon und vor Ort zu Fragen rund um das Thema Pflege während der gesamten Vertragsdauer, also bereits vor Eintritt von Pflegebedürftigkeit. Diese Leistungen beziehen sich auch auf die Pflegebedürftigkeit des im Haushalt der versicherten Person lebenden Lebenspartners oder eines Verwandten ersten Grades (Eltern, minderjährige und volljährige Kinder), 
- Versorgungssicherung und 24-Stunden-Garantie, 
- Vermittlungsleistungen</t>
  </si>
  <si>
    <t>2022_V1</t>
  </si>
  <si>
    <t>2022_V1.1</t>
  </si>
  <si>
    <t>Text bei "Serviceleistungen" PSP auf Stand 2021-V1 gesetzt</t>
  </si>
  <si>
    <r>
      <rPr>
        <sz val="10"/>
        <color theme="10"/>
        <rFont val="Arial"/>
        <family val="2"/>
      </rPr>
      <t xml:space="preserve">Beschreibung siehe Mail 
</t>
    </r>
    <r>
      <rPr>
        <u/>
        <sz val="11"/>
        <color theme="10"/>
        <rFont val="Arial"/>
        <family val="2"/>
      </rPr>
      <t xml:space="preserve">
..\01 Orga &amp; Mails\Mails\2022-05-03 WittkopfPflege-Vergleichstool.msg</t>
    </r>
  </si>
  <si>
    <t>2023_V1</t>
  </si>
  <si>
    <t>Höchstgrenzen bei (K)PET / PT3 von 100 auf 110 EUR erhöht</t>
  </si>
  <si>
    <t>Kluge</t>
  </si>
  <si>
    <t>2023_V1.1</t>
  </si>
  <si>
    <t xml:space="preserve">Standard-Aktivität  "Jahresanfang" (Stand- bzw. Nutzungsdatum aktualisieren)
</t>
  </si>
  <si>
    <t>Ja. Erstattung von bis zu 4.000 Euro Zuschuss je Maßnahme zur Verbesserung des Wohnumfeldes. Anstelle Leistungen für Pflegehilfsmittel kann sich der Versicherte auch für die Zahlung einer Jahrespauschale von derzeit 556 Euro entscheiden. Zahlung von bis zu 40 Euro monatlich für zum Verbrauch bestimmte Pflegehilfsmittel.</t>
  </si>
  <si>
    <t>2024_V1</t>
  </si>
  <si>
    <t>Anpassung der PZU Hilfsmittelpauschale</t>
  </si>
  <si>
    <t>Ja. Bei vollstationärer Pflege in Abhängigkeit vom Pflegegrad monatlich:
- Pflegegrad 1 pauschal     131 Euro
- Pflegegrad 2 pauschal     805 Euro
- Pflegegrad 3 pauschal  1.319 Euro
- Pflegegrad 4 pauschal  1.855 Euro
- Pflegegrad 5 pauschal  2.096 Euro</t>
  </si>
  <si>
    <t>Bei häuslicher Pflege erstatten wir Aufwendungen für digitale Pflegeanwendungen und ergänzende Unterstützungsleistungen bis zu insgesamt 53 EUR im Monat. Der Anspruch umfasst nur solche digitalen Pflegeanwendungen, die vom Bundesinstitut für Arzneimittel und Medizinprodukte (BfArM) nach § 78a Abs. 3 SGB XI in das Verzeichnis für digitale Pflegeanwendungen aufgenommen worden sind.</t>
  </si>
  <si>
    <t>Ja. Bei häuslicher Pflege durch Laienpfleger (z.B. Verwandte) in Abhängigkeit vom Pflegegrad monatlich:
- Pflegegrad 1                         0 Euro
- Pflegegrad 2                     347 Euro
- Pflegegrad 3                     599 Euro
- Pflegegrad 4                     800 Euro
- Pflegegrad 5                     990 Euro
Ist der Laienpfleger verhindert und liegt mindestens Pflegegrad 2 vor, erfolgt eine Erstattung für eine Ersatzpflegekraft (auch Pflegefachkraft) für längstens 6 Wochen bis zu 1.685 Euro. Eine Aufstockung durch Leistungen aus der Kurzzeitpflege ist möglich (bis zu 843 Euro).
Bei häuslicher Pflege durch Pflegefachkräfte
und teilstationärer Pflege monatlich:
- Pflegegrad 1                        0 Euro
- Pflegegrad 2         bis zu 796 Euro
- Pflegegrad 3      bis zu 1.497 Euro
- Pflegegrad 4      bis zu 1.859 Euro
- Pflegegrad 5      bis zu 2.299 Euro
Für die kurzfristige vollstationäre Pflege im Pflegeheim von bis zu 8 Wochen erfolgt eine Erstattung bis zu 1.854 Euro jährlich. Eine Aufstockung durch Leistungen aus der Verhinderungspflege ist möglich (bis zu 1.685 Euro).
Für alle Pflegegrade in der ambulanten Pflege gilt: Bis zu 131 Euro für zweckgebundene Leistungen (Entlastungsleistungen)</t>
  </si>
  <si>
    <t>Ja. Bei häuslicher Pflege durch Laienpfleger (z.B. Verwandte) in Abhängigkeit vom Pflegegrad monatlich:
- Pflegegrad 1                         0 Euro
- Pflegegrad 2                173,50 Euro
- Pflegegrad 3                299,50 Euro
- Pflegegrad 4                400,00 Euro
- Pflegegrad 5                495,00 Euro
Ist der Laienpfleger verhindert und liegt mindestens Pflegegrad 2 vor, erfolgt eine Erstattung für eine Ersatzpflegekraft (auch Pflegefachkraft) für längstens 6 Wochen bis zu 842,50 Euro. Eine Aufstockung durch Leistungen aus der Kurzzeitpflege ist möglich (bis zu 421,50 Euro).
Bei häuslicher Pflege durch Pflegefachkräfte
und teilstationärer Pflege monatlich:
- Pflegegrad 1                          0 Euro
- Pflegegrad 2      bis zu 398,00 Euro
- Pflegegrad 3      bis zu 748,50 Euro
- Pflegegrad 4      bis zu 929,50 Euro
- Pflegegrad 5      bis zu 1.149,50 Euro
Für die kurzfristige vollstationäre Pflege im Pflegeheim von bis zu 8 Wochen erfolgt eine Erstattung bis zu 927 Euro jährlich. Eine Aufstockung durch Leistungen aus der Verhinderungspflege ist möglich (bis zu 842,50 Euro).
Für alle Pflegegrade in der ambulanten Pflege gilt: Bis zu 65,50 Euro für zweckgebundene Leistungen (Entlastungsleistungen)</t>
  </si>
  <si>
    <t>Ja. Bei vollstationärer Pflege in Abhängigkeit vom Pflegegrad monatlich:
- Pflegegrad 1 pauschal       65,50 Euro
- Pflegegrad 2 pauschal     402,50 Euro
- Pflegegrad 3 pauschal     659,50 Euro
- Pflegegrad 4 pauschal     927,50 Euro
- Pflegegrad 5 pauschal  1.048,00 Euro</t>
  </si>
  <si>
    <t>Ja. Erstattung von bis zu 2.090 Euro Zuschuss je Maßnahme zur Verbesserung des Wohnumfeldes. Anstelle Leistungen für Pflegehilfsmittel kann sich der Versicherte auch für die Zahlung einer Jahrespauschale von derzeit 278 Euro entscheiden. Zahlung von bis zu 21 Euro monatlich für zum Verbrauch bestimmte Pflegehilfsmittel.</t>
  </si>
  <si>
    <t>Bei häuslicher Pflege erstatten wir Aufwendungen für digitale Pflegeanwendungen und ergänzende Unterstützungsleistungen bis zu insgesamt 26,50 EUR im Monat. Der Anspruch umfasst nur solche digitalen Pflegeanwendungen, die vom Bundesinstitut für Arzneimittel und Medizinprodukte (BfArM) nach § 78a Abs. 3 SGB XI in das Verzeichnis für digitale Pflegeanwendungen aufgenommen worden sind.</t>
  </si>
  <si>
    <t>PMEK K      Stand: 01.2025  - längstens gültig bis 31.12.2025  -  nur für den internen Gebrauch -</t>
  </si>
  <si>
    <t>2025_V1</t>
  </si>
  <si>
    <t>Änderung der Leistungsbeträge im PZU50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</si>
</sst>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23" x14ac:knownFonts="1">
    <font>
      <sz val="11"/>
      <color theme="1"/>
      <name val="Arial"/>
      <family val="2"/>
    </font>
    <font>
      <b/>
      <sz val="24"/>
      <color rgb="FF9EB544"/>
      <name val="Batang"/>
      <family val="1"/>
    </font>
    <font>
      <sz val="8"/>
      <color indexed="9"/>
      <name val="Arial"/>
      <family val="2"/>
    </font>
    <font>
      <b/>
      <sz val="24"/>
      <color theme="0"/>
      <name val="Batang"/>
      <family val="1"/>
    </font>
    <font>
      <b/>
      <sz val="9"/>
      <color theme="1"/>
      <name val="Arial"/>
      <family val="2"/>
    </font>
    <font>
      <sz val="8"/>
      <name val="Arial"/>
      <family val="2"/>
    </font>
    <font>
      <b/>
      <sz val="24"/>
      <color rgb="FF2F674A"/>
      <name val="Batang"/>
      <family val="1"/>
    </font>
    <font>
      <sz val="10.5"/>
      <color theme="1"/>
      <name val="Arial"/>
      <family val="2"/>
    </font>
    <font>
      <b/>
      <sz val="10.5"/>
      <color theme="1"/>
      <name val="Arial"/>
      <family val="2"/>
    </font>
    <font>
      <sz val="11"/>
      <color theme="0"/>
      <name val="Arial"/>
      <family val="2"/>
    </font>
    <font>
      <sz val="8"/>
      <color theme="0"/>
      <name val="Arial"/>
      <family val="2"/>
    </font>
    <font>
      <b/>
      <sz val="11"/>
      <color theme="1"/>
      <name val="Arial"/>
      <family val="2"/>
    </font>
    <font>
      <sz val="10.5"/>
      <color theme="0"/>
      <name val="Arial"/>
      <family val="2"/>
    </font>
    <font>
      <b/>
      <i/>
      <sz val="10"/>
      <color theme="1"/>
      <name val="Arial"/>
      <family val="2"/>
    </font>
    <font>
      <b/>
      <i/>
      <sz val="9"/>
      <color theme="1"/>
      <name val="Arial"/>
      <family val="2"/>
    </font>
    <font>
      <b/>
      <sz val="11"/>
      <color theme="0"/>
      <name val="Arial"/>
      <family val="2"/>
    </font>
    <font>
      <sz val="9"/>
      <color theme="1"/>
      <name val="Arial"/>
      <family val="2"/>
    </font>
    <font>
      <b/>
      <sz val="10.5"/>
      <color theme="0"/>
      <name val="Arial"/>
      <family val="2"/>
    </font>
    <font>
      <sz val="7"/>
      <color theme="1"/>
      <name val="Arial"/>
      <family val="2"/>
    </font>
    <font>
      <sz val="9"/>
      <name val="Arial"/>
      <family val="2"/>
    </font>
    <font>
      <sz val="11"/>
      <color rgb="FFFF0000"/>
      <name val="Arial"/>
      <family val="2"/>
    </font>
    <font>
      <u/>
      <sz val="11"/>
      <color theme="10"/>
      <name val="Arial"/>
      <family val="2"/>
    </font>
    <font>
      <sz val="10"/>
      <color theme="10"/>
      <name val="Arial"/>
      <family val="2"/>
    </font>
  </fonts>
  <fills count="9">
    <fill>
      <patternFill patternType="none"/>
    </fill>
    <fill>
      <patternFill patternType="gray125"/>
    </fill>
    <fill>
      <patternFill patternType="solid">
        <fgColor theme="0"/>
        <bgColor indexed="64"/>
      </patternFill>
    </fill>
    <fill>
      <patternFill patternType="solid">
        <fgColor rgb="FFF1F7ED"/>
        <bgColor indexed="64"/>
      </patternFill>
    </fill>
    <fill>
      <patternFill patternType="solid">
        <fgColor theme="2"/>
        <bgColor indexed="64"/>
      </patternFill>
    </fill>
    <fill>
      <patternFill patternType="solid">
        <fgColor theme="7" tint="0.79998168889431442"/>
        <bgColor indexed="64"/>
      </patternFill>
    </fill>
    <fill>
      <patternFill patternType="solid">
        <fgColor rgb="FF9EB544"/>
        <bgColor indexed="64"/>
      </patternFill>
    </fill>
    <fill>
      <patternFill patternType="solid">
        <fgColor rgb="FF408C64"/>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medium">
        <color indexed="64"/>
      </left>
      <right style="thin">
        <color theme="0"/>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thin">
        <color theme="0"/>
      </right>
      <top/>
      <bottom/>
      <diagonal/>
    </border>
    <border>
      <left style="medium">
        <color indexed="64"/>
      </left>
      <right/>
      <top style="thin">
        <color theme="0"/>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style="thin">
        <color indexed="64"/>
      </left>
      <right style="medium">
        <color indexed="64"/>
      </right>
      <top style="thin">
        <color theme="0"/>
      </top>
      <bottom/>
      <diagonal/>
    </border>
    <border>
      <left style="thin">
        <color indexed="64"/>
      </left>
      <right style="medium">
        <color indexed="64"/>
      </right>
      <top/>
      <bottom style="thin">
        <color theme="0"/>
      </bottom>
      <diagonal/>
    </border>
    <border>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21" fillId="0" borderId="0" applyNumberFormat="0" applyFill="0" applyBorder="0" applyAlignment="0" applyProtection="0"/>
  </cellStyleXfs>
  <cellXfs count="104">
    <xf numFmtId="0" fontId="0" fillId="0" borderId="0" xfId="0"/>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wrapText="1"/>
    </xf>
    <xf numFmtId="0" fontId="0" fillId="0" borderId="0" xfId="0" applyAlignment="1">
      <alignment horizontal="left" vertical="center" wrapText="1"/>
    </xf>
    <xf numFmtId="0" fontId="0" fillId="0" borderId="0" xfId="0" applyFill="1" applyAlignment="1">
      <alignment wrapText="1"/>
    </xf>
    <xf numFmtId="0" fontId="0" fillId="0" borderId="0" xfId="0" applyFill="1" applyAlignment="1">
      <alignment horizontal="left" vertical="center" wrapText="1"/>
    </xf>
    <xf numFmtId="0" fontId="2" fillId="0" borderId="0" xfId="0" applyFont="1" applyFill="1" applyAlignment="1" applyProtection="1">
      <alignment horizontal="center"/>
      <protection hidden="1"/>
    </xf>
    <xf numFmtId="49" fontId="1" fillId="0" borderId="0" xfId="0" applyNumberFormat="1" applyFont="1" applyFill="1" applyBorder="1" applyAlignment="1">
      <alignment horizontal="left" vertical="top" wrapText="1"/>
    </xf>
    <xf numFmtId="49" fontId="3" fillId="2" borderId="0" xfId="0" applyNumberFormat="1" applyFont="1" applyFill="1" applyBorder="1" applyAlignment="1">
      <alignment horizontal="left" vertical="top" wrapText="1"/>
    </xf>
    <xf numFmtId="0" fontId="5" fillId="3" borderId="0" xfId="0" applyFont="1" applyFill="1" applyAlignment="1" applyProtection="1">
      <alignment horizontal="center"/>
      <protection hidden="1"/>
    </xf>
    <xf numFmtId="49" fontId="5" fillId="3" borderId="0" xfId="0" applyNumberFormat="1" applyFont="1" applyFill="1" applyAlignment="1">
      <alignment horizontal="center" vertical="top" wrapText="1"/>
    </xf>
    <xf numFmtId="49" fontId="8" fillId="3" borderId="1" xfId="0" applyNumberFormat="1"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49" fontId="0" fillId="0" borderId="0" xfId="0" applyNumberFormat="1" applyBorder="1" applyAlignment="1">
      <alignment vertical="top" wrapText="1"/>
    </xf>
    <xf numFmtId="0" fontId="0" fillId="0" borderId="0" xfId="0" applyBorder="1" applyAlignment="1">
      <alignment wrapText="1"/>
    </xf>
    <xf numFmtId="0" fontId="0" fillId="0" borderId="0" xfId="0" applyFill="1" applyBorder="1" applyAlignment="1">
      <alignment wrapText="1"/>
    </xf>
    <xf numFmtId="49" fontId="7" fillId="3" borderId="1" xfId="0" applyNumberFormat="1" applyFont="1" applyFill="1" applyBorder="1" applyAlignment="1">
      <alignment horizontal="left" vertical="center" wrapText="1" indent="1"/>
    </xf>
    <xf numFmtId="49" fontId="7" fillId="3" borderId="1" xfId="0" applyNumberFormat="1" applyFont="1" applyFill="1" applyBorder="1" applyAlignment="1">
      <alignment horizontal="left" vertical="top" wrapText="1" indent="1"/>
    </xf>
    <xf numFmtId="0" fontId="7" fillId="0" borderId="1" xfId="0" applyFont="1" applyBorder="1" applyAlignment="1">
      <alignment horizontal="left" vertical="top" wrapText="1" indent="1"/>
    </xf>
    <xf numFmtId="0" fontId="9" fillId="0" borderId="0" xfId="0" applyFont="1" applyFill="1" applyAlignment="1">
      <alignment vertical="top" wrapText="1"/>
    </xf>
    <xf numFmtId="0" fontId="9" fillId="0" borderId="0" xfId="0" applyFont="1" applyFill="1" applyAlignment="1">
      <alignment horizontal="left" vertical="top" wrapText="1"/>
    </xf>
    <xf numFmtId="0" fontId="9" fillId="0" borderId="0" xfId="0" applyFont="1" applyFill="1" applyBorder="1" applyAlignment="1">
      <alignment vertical="top" wrapText="1"/>
    </xf>
    <xf numFmtId="0" fontId="10" fillId="0" borderId="0" xfId="0" applyFont="1" applyFill="1" applyAlignment="1" applyProtection="1">
      <alignment horizontal="center" vertical="top"/>
      <protection hidden="1"/>
    </xf>
    <xf numFmtId="0" fontId="7" fillId="5" borderId="1" xfId="0" applyFont="1" applyFill="1" applyBorder="1" applyAlignment="1" applyProtection="1">
      <alignment horizontal="center" vertical="center" wrapText="1"/>
      <protection locked="0"/>
    </xf>
    <xf numFmtId="0" fontId="0" fillId="0" borderId="5" xfId="0" applyFill="1" applyBorder="1" applyAlignment="1" applyProtection="1">
      <alignment wrapText="1"/>
    </xf>
    <xf numFmtId="0" fontId="0" fillId="0" borderId="5" xfId="0" applyBorder="1" applyAlignment="1" applyProtection="1">
      <alignment wrapText="1"/>
    </xf>
    <xf numFmtId="0" fontId="0" fillId="0" borderId="8" xfId="0" applyBorder="1" applyProtection="1"/>
    <xf numFmtId="0" fontId="0" fillId="0" borderId="5" xfId="0" applyBorder="1" applyProtection="1"/>
    <xf numFmtId="9" fontId="0" fillId="0" borderId="5" xfId="0" applyNumberFormat="1" applyBorder="1" applyProtection="1"/>
    <xf numFmtId="9" fontId="0" fillId="0" borderId="6" xfId="0" applyNumberFormat="1" applyBorder="1" applyProtection="1"/>
    <xf numFmtId="0" fontId="0" fillId="0" borderId="7" xfId="0" applyBorder="1" applyProtection="1"/>
    <xf numFmtId="0" fontId="0" fillId="0" borderId="6" xfId="0" applyBorder="1" applyProtection="1"/>
    <xf numFmtId="164" fontId="0" fillId="0" borderId="5" xfId="0" applyNumberFormat="1" applyBorder="1" applyProtection="1"/>
    <xf numFmtId="164" fontId="0" fillId="0" borderId="6" xfId="0" applyNumberFormat="1" applyBorder="1" applyProtection="1"/>
    <xf numFmtId="0" fontId="0" fillId="0" borderId="9" xfId="0" applyBorder="1" applyProtection="1"/>
    <xf numFmtId="0" fontId="0" fillId="0" borderId="1" xfId="0" applyBorder="1" applyAlignment="1" applyProtection="1">
      <alignment horizontal="left" vertical="top" wrapText="1"/>
    </xf>
    <xf numFmtId="0" fontId="0" fillId="0" borderId="10" xfId="0" applyBorder="1" applyAlignment="1" applyProtection="1">
      <alignment horizontal="left" vertical="top" wrapText="1"/>
    </xf>
    <xf numFmtId="0" fontId="7" fillId="4" borderId="1" xfId="0" applyFont="1" applyFill="1" applyBorder="1" applyAlignment="1" applyProtection="1">
      <alignment horizontal="left" vertical="top" wrapText="1" indent="1"/>
    </xf>
    <xf numFmtId="0" fontId="0" fillId="0" borderId="7" xfId="0" applyBorder="1" applyAlignment="1" applyProtection="1">
      <alignment horizontal="left" vertical="top"/>
    </xf>
    <xf numFmtId="0" fontId="0" fillId="0" borderId="5" xfId="0" applyBorder="1" applyAlignment="1" applyProtection="1">
      <alignment horizontal="left" vertical="top"/>
    </xf>
    <xf numFmtId="0" fontId="0" fillId="0" borderId="11" xfId="0" applyBorder="1" applyProtection="1"/>
    <xf numFmtId="0" fontId="12" fillId="7" borderId="1" xfId="0" applyFont="1" applyFill="1" applyBorder="1" applyAlignment="1" applyProtection="1">
      <alignment horizontal="center" vertical="center" wrapText="1"/>
    </xf>
    <xf numFmtId="0" fontId="0" fillId="0" borderId="13" xfId="0" applyBorder="1" applyProtection="1"/>
    <xf numFmtId="0" fontId="0" fillId="0" borderId="17" xfId="0" applyBorder="1" applyProtection="1"/>
    <xf numFmtId="0" fontId="0" fillId="0" borderId="18" xfId="0" applyBorder="1" applyProtection="1"/>
    <xf numFmtId="49" fontId="13" fillId="5" borderId="19" xfId="0" applyNumberFormat="1" applyFont="1" applyFill="1" applyBorder="1" applyAlignment="1" applyProtection="1">
      <alignment horizontal="right" vertical="top"/>
    </xf>
    <xf numFmtId="0" fontId="11" fillId="0" borderId="20" xfId="0" applyFont="1" applyBorder="1" applyProtection="1"/>
    <xf numFmtId="0" fontId="0" fillId="0" borderId="21" xfId="0" applyBorder="1" applyProtection="1"/>
    <xf numFmtId="0" fontId="11" fillId="0" borderId="17" xfId="0" applyFont="1" applyBorder="1" applyProtection="1"/>
    <xf numFmtId="49" fontId="7" fillId="3" borderId="19" xfId="0" applyNumberFormat="1" applyFont="1" applyFill="1" applyBorder="1" applyAlignment="1" applyProtection="1">
      <alignment horizontal="left" vertical="top" wrapText="1" indent="1"/>
    </xf>
    <xf numFmtId="0" fontId="0" fillId="0" borderId="22" xfId="0" applyBorder="1" applyProtection="1"/>
    <xf numFmtId="0" fontId="9" fillId="7" borderId="19" xfId="0" applyFont="1" applyFill="1" applyBorder="1" applyProtection="1"/>
    <xf numFmtId="0" fontId="0" fillId="0" borderId="20" xfId="0" applyBorder="1" applyProtection="1"/>
    <xf numFmtId="0" fontId="9" fillId="0" borderId="7" xfId="0" applyFont="1" applyFill="1" applyBorder="1" applyAlignment="1" applyProtection="1">
      <alignment vertical="top" wrapText="1"/>
    </xf>
    <xf numFmtId="0" fontId="0" fillId="0" borderId="16" xfId="0" applyFill="1" applyBorder="1" applyAlignment="1" applyProtection="1">
      <alignment wrapText="1"/>
    </xf>
    <xf numFmtId="0" fontId="0" fillId="0" borderId="21" xfId="0" applyBorder="1" applyAlignment="1" applyProtection="1">
      <alignment horizontal="left" vertical="top"/>
    </xf>
    <xf numFmtId="0" fontId="0" fillId="0" borderId="29" xfId="0" applyBorder="1" applyProtection="1"/>
    <xf numFmtId="0" fontId="15" fillId="6" borderId="19" xfId="0" applyFont="1" applyFill="1" applyBorder="1" applyProtection="1"/>
    <xf numFmtId="0" fontId="17" fillId="6" borderId="2" xfId="0" applyFont="1" applyFill="1" applyBorder="1" applyAlignment="1" applyProtection="1">
      <alignment horizontal="center" vertical="center" wrapText="1"/>
    </xf>
    <xf numFmtId="49" fontId="0" fillId="5" borderId="10" xfId="0" applyNumberFormat="1" applyFill="1" applyBorder="1" applyAlignment="1" applyProtection="1">
      <alignment horizontal="center" vertical="top" wrapText="1"/>
      <protection locked="0"/>
    </xf>
    <xf numFmtId="49" fontId="0" fillId="5" borderId="1" xfId="0" applyNumberFormat="1" applyFill="1" applyBorder="1" applyAlignment="1" applyProtection="1">
      <alignment horizontal="center" vertical="top" wrapText="1"/>
      <protection locked="0"/>
    </xf>
    <xf numFmtId="0" fontId="18" fillId="4" borderId="1" xfId="0" applyFont="1" applyFill="1" applyBorder="1" applyAlignment="1" applyProtection="1">
      <alignment horizontal="center"/>
    </xf>
    <xf numFmtId="49" fontId="0" fillId="0" borderId="0" xfId="0" quotePrefix="1" applyNumberFormat="1" applyAlignment="1">
      <alignment vertical="top" wrapText="1"/>
    </xf>
    <xf numFmtId="0" fontId="0" fillId="0" borderId="0" xfId="0" applyAlignment="1">
      <alignment vertical="top"/>
    </xf>
    <xf numFmtId="0" fontId="11" fillId="8" borderId="33" xfId="0" applyFont="1" applyFill="1" applyBorder="1" applyAlignment="1">
      <alignment vertical="top"/>
    </xf>
    <xf numFmtId="0" fontId="11" fillId="8" borderId="34" xfId="0" applyFont="1" applyFill="1" applyBorder="1" applyAlignment="1">
      <alignment vertical="top"/>
    </xf>
    <xf numFmtId="0" fontId="11" fillId="8" borderId="30" xfId="0" applyFont="1" applyFill="1" applyBorder="1" applyAlignment="1">
      <alignment vertical="top"/>
    </xf>
    <xf numFmtId="0" fontId="0" fillId="0" borderId="31" xfId="0" applyBorder="1" applyAlignment="1">
      <alignment vertical="top"/>
    </xf>
    <xf numFmtId="0" fontId="0" fillId="0" borderId="32" xfId="0" applyBorder="1" applyAlignment="1">
      <alignment vertical="top"/>
    </xf>
    <xf numFmtId="0" fontId="0" fillId="0" borderId="2" xfId="0" applyBorder="1" applyAlignment="1">
      <alignment vertical="top"/>
    </xf>
    <xf numFmtId="0" fontId="0" fillId="0" borderId="3" xfId="0" applyBorder="1" applyAlignment="1">
      <alignment vertical="top"/>
    </xf>
    <xf numFmtId="17" fontId="0" fillId="0" borderId="0" xfId="0" quotePrefix="1" applyNumberFormat="1" applyAlignment="1">
      <alignment vertical="top"/>
    </xf>
    <xf numFmtId="0" fontId="0" fillId="0" borderId="4" xfId="0" applyBorder="1" applyAlignment="1">
      <alignment vertical="top"/>
    </xf>
    <xf numFmtId="0" fontId="0" fillId="0" borderId="3" xfId="0" applyFill="1" applyBorder="1" applyAlignment="1">
      <alignment vertical="top"/>
    </xf>
    <xf numFmtId="0" fontId="0" fillId="0" borderId="0" xfId="0" applyAlignment="1">
      <alignment vertical="top" wrapText="1"/>
    </xf>
    <xf numFmtId="0" fontId="0" fillId="0" borderId="1" xfId="0" applyBorder="1" applyAlignment="1">
      <alignment vertical="top"/>
    </xf>
    <xf numFmtId="0" fontId="0" fillId="0" borderId="1" xfId="0" applyBorder="1" applyAlignment="1">
      <alignment vertical="top" wrapText="1"/>
    </xf>
    <xf numFmtId="0" fontId="0" fillId="0" borderId="19" xfId="0" applyBorder="1" applyAlignment="1">
      <alignment vertical="top"/>
    </xf>
    <xf numFmtId="0" fontId="0" fillId="0" borderId="35" xfId="0" applyBorder="1" applyAlignment="1">
      <alignment vertical="top"/>
    </xf>
    <xf numFmtId="0" fontId="0" fillId="0" borderId="36" xfId="0" applyBorder="1" applyAlignment="1">
      <alignment vertical="top"/>
    </xf>
    <xf numFmtId="0" fontId="0" fillId="0" borderId="37" xfId="0" applyBorder="1" applyAlignment="1">
      <alignment vertical="top"/>
    </xf>
    <xf numFmtId="0" fontId="0" fillId="0" borderId="38" xfId="0" applyBorder="1" applyAlignment="1">
      <alignment vertical="top"/>
    </xf>
    <xf numFmtId="0" fontId="20" fillId="0" borderId="0" xfId="0" applyFont="1" applyFill="1" applyAlignment="1">
      <alignment wrapText="1"/>
    </xf>
    <xf numFmtId="0" fontId="20" fillId="0" borderId="0" xfId="0" applyFont="1" applyAlignment="1">
      <alignment wrapText="1"/>
    </xf>
    <xf numFmtId="0" fontId="9" fillId="0" borderId="0" xfId="0" applyFont="1" applyFill="1" applyAlignment="1">
      <alignment wrapText="1"/>
    </xf>
    <xf numFmtId="0" fontId="21" fillId="0" borderId="1" xfId="1" applyBorder="1" applyAlignment="1">
      <alignment vertical="top" wrapText="1"/>
    </xf>
    <xf numFmtId="49" fontId="6" fillId="0" borderId="0" xfId="0" applyNumberFormat="1" applyFont="1" applyFill="1" applyBorder="1" applyAlignment="1">
      <alignment horizontal="left" wrapText="1"/>
    </xf>
    <xf numFmtId="0" fontId="4" fillId="0" borderId="0" xfId="0" applyFont="1" applyBorder="1" applyAlignment="1">
      <alignment horizontal="center" vertical="top" wrapText="1"/>
    </xf>
    <xf numFmtId="0" fontId="5" fillId="3" borderId="0" xfId="0" applyFont="1" applyFill="1" applyAlignment="1" applyProtection="1">
      <alignment horizontal="center"/>
      <protection hidden="1"/>
    </xf>
    <xf numFmtId="49" fontId="5" fillId="3" borderId="0" xfId="0" applyNumberFormat="1" applyFont="1" applyFill="1" applyAlignment="1">
      <alignment horizontal="center" vertical="top" wrapText="1"/>
    </xf>
    <xf numFmtId="0" fontId="16" fillId="3" borderId="24" xfId="0" applyFont="1" applyFill="1" applyBorder="1" applyAlignment="1" applyProtection="1">
      <alignment horizontal="center" vertical="center"/>
    </xf>
    <xf numFmtId="0" fontId="16" fillId="3" borderId="25" xfId="0" applyFont="1" applyFill="1" applyBorder="1" applyAlignment="1" applyProtection="1">
      <alignment horizontal="center" vertical="center"/>
    </xf>
    <xf numFmtId="0" fontId="16" fillId="3" borderId="28" xfId="0" applyFont="1" applyFill="1" applyBorder="1" applyAlignment="1" applyProtection="1">
      <alignment horizontal="center" vertical="center"/>
    </xf>
    <xf numFmtId="49" fontId="6" fillId="0" borderId="14" xfId="0" applyNumberFormat="1" applyFont="1" applyFill="1" applyBorder="1" applyAlignment="1" applyProtection="1">
      <alignment horizontal="left" vertical="center" wrapText="1"/>
    </xf>
    <xf numFmtId="49" fontId="6" fillId="0" borderId="15" xfId="0" applyNumberFormat="1" applyFont="1" applyFill="1" applyBorder="1" applyAlignment="1" applyProtection="1">
      <alignment horizontal="left" vertical="center" wrapText="1"/>
    </xf>
    <xf numFmtId="0" fontId="14" fillId="5" borderId="26" xfId="0" applyFont="1" applyFill="1" applyBorder="1" applyAlignment="1" applyProtection="1">
      <alignment horizontal="left" vertical="top" wrapText="1"/>
    </xf>
    <xf numFmtId="0" fontId="14" fillId="5" borderId="27" xfId="0" applyFont="1" applyFill="1" applyBorder="1" applyAlignment="1" applyProtection="1">
      <alignment horizontal="left" vertical="top" wrapText="1"/>
    </xf>
    <xf numFmtId="0" fontId="0" fillId="0" borderId="23" xfId="0" applyBorder="1" applyAlignment="1" applyProtection="1">
      <alignment horizontal="center"/>
    </xf>
    <xf numFmtId="0" fontId="0" fillId="0" borderId="12" xfId="0" applyBorder="1" applyAlignment="1" applyProtection="1">
      <alignment horizontal="center"/>
    </xf>
    <xf numFmtId="0" fontId="0" fillId="0" borderId="7" xfId="0" applyBorder="1" applyAlignment="1" applyProtection="1">
      <alignment horizontal="center"/>
    </xf>
    <xf numFmtId="0" fontId="16" fillId="3" borderId="23" xfId="0"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0" fontId="16" fillId="3" borderId="7" xfId="0" applyFont="1" applyFill="1" applyBorder="1" applyAlignment="1" applyProtection="1">
      <alignment horizontal="center" vertical="center"/>
    </xf>
  </cellXfs>
  <cellStyles count="2">
    <cellStyle name="Link" xfId="1" builtinId="8"/>
    <cellStyle name="Standard" xfId="0" builtinId="0"/>
  </cellStyles>
  <dxfs count="1">
    <dxf>
      <font>
        <color theme="0"/>
      </font>
    </dxf>
  </dxfs>
  <tableStyles count="0" defaultTableStyle="TableStyleMedium2" defaultPivotStyle="PivotStyleLight16"/>
  <colors>
    <mruColors>
      <color rgb="FFF1F7ED"/>
      <color rgb="FF2F674A"/>
      <color rgb="FF9EB544"/>
      <color rgb="FF408C64"/>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2007393</xdr:colOff>
      <xdr:row>0</xdr:row>
      <xdr:rowOff>130968</xdr:rowOff>
    </xdr:from>
    <xdr:to>
      <xdr:col>3</xdr:col>
      <xdr:colOff>3896978</xdr:colOff>
      <xdr:row>1</xdr:row>
      <xdr:rowOff>166687</xdr:rowOff>
    </xdr:to>
    <xdr:pic>
      <xdr:nvPicPr>
        <xdr:cNvPr id="3" name="Picture 233" descr="DKV_CO_06">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8948737" y="130968"/>
          <a:ext cx="188958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03%20Produktion/03%20Produktion/01%20Orga%20&amp;%20Mails/Mails/2022-05-03%20WittkopfPflege-Vergleichstool.m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2F674A"/>
    <pageSetUpPr fitToPage="1"/>
  </sheetPr>
  <dimension ref="B1:K25"/>
  <sheetViews>
    <sheetView showGridLines="0" tabSelected="1" zoomScaleNormal="100" workbookViewId="0">
      <selection activeCell="C6" sqref="C6"/>
    </sheetView>
  </sheetViews>
  <sheetFormatPr baseColWidth="10" defaultColWidth="11" defaultRowHeight="14.25" x14ac:dyDescent="0.2"/>
  <cols>
    <col min="1" max="1" width="1" style="3" customWidth="1"/>
    <col min="2" max="2" width="38.625" style="2" customWidth="1"/>
    <col min="3" max="4" width="51.625" style="3" customWidth="1"/>
    <col min="5" max="5" width="11" style="5"/>
    <col min="6" max="6" width="11" style="20"/>
    <col min="7" max="8" width="11" style="5"/>
    <col min="9" max="16384" width="11" style="3"/>
  </cols>
  <sheetData>
    <row r="1" spans="2:11" ht="38.25" customHeight="1" x14ac:dyDescent="0.7">
      <c r="B1" s="87" t="s">
        <v>55</v>
      </c>
      <c r="C1" s="87"/>
      <c r="D1" s="87"/>
    </row>
    <row r="2" spans="2:11" ht="38.25" customHeight="1" x14ac:dyDescent="0.2">
      <c r="B2" s="8"/>
      <c r="C2" s="8"/>
      <c r="D2" s="8"/>
    </row>
    <row r="3" spans="2:11" ht="20.25" customHeight="1" x14ac:dyDescent="0.2">
      <c r="B3" s="9"/>
      <c r="C3" s="12" t="s">
        <v>53</v>
      </c>
      <c r="D3" s="12" t="s">
        <v>53</v>
      </c>
    </row>
    <row r="4" spans="2:11" s="4" customFormat="1" ht="26.45" customHeight="1" x14ac:dyDescent="0.2">
      <c r="B4" s="17" t="s">
        <v>30</v>
      </c>
      <c r="C4" s="13" t="s">
        <v>4</v>
      </c>
      <c r="D4" s="13" t="s">
        <v>3</v>
      </c>
      <c r="E4" s="6"/>
      <c r="F4" s="21"/>
      <c r="G4" s="6"/>
      <c r="H4" s="6"/>
    </row>
    <row r="5" spans="2:11" ht="54" x14ac:dyDescent="0.2">
      <c r="B5" s="18" t="s">
        <v>64</v>
      </c>
      <c r="C5" s="19" t="str">
        <f>HLOOKUP(C$4,Tabelle1!$B$1:$O$16,$F5,FALSE)</f>
        <v>Ja. Unabhängig davon, ob Pflegefachkraft oder sonstige Person pflegt.</v>
      </c>
      <c r="D5" s="19" t="str">
        <f>HLOOKUP(D$4,Tabelle1!$B$1:$O$16,$F5,FALSE)</f>
        <v>Ja. Wir leisten grundsätzlich in gleicher Höhe wie die Pflegepflichtversicherung.</v>
      </c>
      <c r="F5" s="20">
        <v>2</v>
      </c>
    </row>
    <row r="6" spans="2:11" ht="364.5" x14ac:dyDescent="0.2">
      <c r="B6" s="18" t="s">
        <v>65</v>
      </c>
      <c r="C6" s="19" t="str">
        <f>HLOOKUP(C$4,Tabelle1!$B$1:$O$16,$F6,FALSE)</f>
        <v>Ja. In Abhängigkeit vom Pflegegrad und des vereinbarten Pflegetagegeldes:
- Pflegegrad 1        30 %
- Pflegegrad 2        40 %
- Pflegegrad 3        70 %
- Pflegegrad 4      100 %
- Pflegegrad 5      150 %
(Für die Berechnung von absoluten Beiträgen kann das Tabellenblatt "Leistung zu Tagegeld" genutzt werden)</v>
      </c>
      <c r="D6" s="19" t="str">
        <f>HLOOKUP(D$4,Tabelle1!$B$1:$O$16,$F6,FALSE)</f>
        <v>Ja. Bei häuslicher Pflege durch Laienpfleger (z.B. Verwandte) in Abhängigkeit vom Pflegegrad monatlich:
- Pflegegrad 1                         0 Euro
- Pflegegrad 2                     347 Euro
- Pflegegrad 3                     599 Euro
- Pflegegrad 4                     800 Euro
- Pflegegrad 5                     990 Euro
Ist der Laienpfleger verhindert und liegt mindestens Pflegegrad 2 vor, erfolgt eine Erstattung für eine Ersatzpflegekraft (auch Pflegefachkraft) für längstens 6 Wochen bis zu 1.685 Euro. Eine Aufstockung durch Leistungen aus der Kurzzeitpflege ist möglich (bis zu 843 Euro).
Bei häuslicher Pflege durch Pflegefachkräfte
und teilstationärer Pflege monatlich:
- Pflegegrad 1                        0 Euro
- Pflegegrad 2         bis zu 796 Euro
- Pflegegrad 3      bis zu 1.497 Euro
- Pflegegrad 4      bis zu 1.859 Euro
- Pflegegrad 5      bis zu 2.299 Euro
Für die kurzfristige vollstationäre Pflege im Pflegeheim von bis zu 8 Wochen erfolgt eine Erstattung bis zu 1.854 Euro jährlich. Eine Aufstockung durch Leistungen aus der Verhinderungspflege ist möglich (bis zu 1.685 Euro).
Für alle Pflegegrade in der ambulanten Pflege gilt: Bis zu 131 Euro für zweckgebundene Leistungen (Entlastungsleistungen)</v>
      </c>
      <c r="E6" s="85"/>
      <c r="F6" s="20">
        <f>F5+1</f>
        <v>3</v>
      </c>
    </row>
    <row r="7" spans="2:11" ht="121.5" x14ac:dyDescent="0.2">
      <c r="B7" s="18" t="s">
        <v>66</v>
      </c>
      <c r="C7" s="19" t="str">
        <f>HLOOKUP(C$4,Tabelle1!$B$1:$O$16,$F7,FALSE)</f>
        <v>Ja. In Abhängigkeit vom Pflegegrad und des vereinbarten Pflegetagegeldes:
- Pflegegrad 1– 4   100 %
- Pflegegrad 5        150 %</v>
      </c>
      <c r="D7" s="19" t="str">
        <f>HLOOKUP(D$4,Tabelle1!$B$1:$O$16,$F7,FALSE)</f>
        <v>Ja. Bei vollstationärer Pflege in Abhängigkeit vom Pflegegrad monatlich:
- Pflegegrad 1 pauschal     131 Euro
- Pflegegrad 2 pauschal     805 Euro
- Pflegegrad 3 pauschal  1.319 Euro
- Pflegegrad 4 pauschal  1.855 Euro
- Pflegegrad 5 pauschal  2.096 Euro</v>
      </c>
      <c r="E7" s="85"/>
      <c r="F7" s="20">
        <f t="shared" ref="F7:F19" si="0">F6+1</f>
        <v>4</v>
      </c>
    </row>
    <row r="8" spans="2:11" ht="81" x14ac:dyDescent="0.2">
      <c r="B8" s="18" t="s">
        <v>67</v>
      </c>
      <c r="C8" s="19" t="str">
        <f>HLOOKUP(C$4,Tabelle1!$B$1:$O$16,$F8,FALSE)</f>
        <v>Nein</v>
      </c>
      <c r="D8" s="19" t="str">
        <f>HLOOKUP(D$4,Tabelle1!$B$1:$O$16,$F8,FALSE)</f>
        <v>Ja. Erstattung von bis zu 4.000 Euro Zuschuss je Maßnahme zur Verbesserung des Wohnumfeldes. Anstelle Leistungen für Pflegehilfsmittel kann sich der Versicherte auch für die Zahlung einer Jahrespauschale von derzeit 556 Euro entscheiden. Zahlung von bis zu 40 Euro monatlich für zum Verbrauch bestimmte Pflegehilfsmittel.</v>
      </c>
      <c r="E8" s="85"/>
      <c r="F8" s="20">
        <f t="shared" si="0"/>
        <v>5</v>
      </c>
    </row>
    <row r="9" spans="2:11" ht="108" x14ac:dyDescent="0.2">
      <c r="B9" s="18" t="s">
        <v>134</v>
      </c>
      <c r="C9" s="19" t="str">
        <f>HLOOKUP(C$4,Tabelle1!$B$1:$O$16,$F9,FALSE)</f>
        <v>Nein</v>
      </c>
      <c r="D9" s="19" t="str">
        <f>HLOOKUP(D$4,Tabelle1!$B$1:$O$16,$F9,FALSE)</f>
        <v>Bei häuslicher Pflege erstatten wir Aufwendungen für digitale Pflegeanwendungen und ergänzende Unterstützungsleistungen bis zu insgesamt 53 EUR im Monat. Der Anspruch umfasst nur solche digitalen Pflegeanwendungen, die vom Bundesinstitut für Arzneimittel und Medizinprodukte (BfArM) nach § 78a Abs. 3 SGB XI in das Verzeichnis für digitale Pflegeanwendungen aufgenommen worden sind.</v>
      </c>
      <c r="E9" s="85"/>
      <c r="F9" s="20">
        <f t="shared" si="0"/>
        <v>6</v>
      </c>
    </row>
    <row r="10" spans="2:11" ht="135" x14ac:dyDescent="0.2">
      <c r="B10" s="18" t="s">
        <v>78</v>
      </c>
      <c r="C10" s="19" t="str">
        <f>HLOOKUP(C$4,Tabelle1!$B$1:$O$16,$F10,FALSE)</f>
        <v>Das kostenlose Pflegetelefon der DKV unterstützt kompetent bei allen Fragen rund um das Thema Pflege.</v>
      </c>
      <c r="D10" s="19" t="str">
        <f>HLOOKUP(D$4,Tabelle1!$B$1:$O$16,$F10,FALSE)</f>
        <v>Das kostenlose Pflegetelefon der DKV unterstützt kompetent bei allen Fragen rund um das Thema Pflege.</v>
      </c>
      <c r="E10" s="85"/>
      <c r="F10" s="20">
        <f t="shared" si="0"/>
        <v>7</v>
      </c>
      <c r="G10" s="83"/>
      <c r="H10" s="83"/>
    </row>
    <row r="11" spans="2:11" ht="94.5" x14ac:dyDescent="0.2">
      <c r="B11" s="18" t="s">
        <v>68</v>
      </c>
      <c r="C11" s="19" t="str">
        <f>HLOOKUP(C$4,Tabelle1!$B$1:$O$16,$F11,FALSE)</f>
        <v>Nein</v>
      </c>
      <c r="D11" s="19" t="str">
        <f>HLOOKUP(D$4,Tabelle1!$B$1:$O$16,$F11,FALSE)</f>
        <v>Nein</v>
      </c>
      <c r="E11" s="85"/>
      <c r="F11" s="20">
        <f t="shared" si="0"/>
        <v>8</v>
      </c>
      <c r="G11" s="83"/>
      <c r="H11" s="83"/>
    </row>
    <row r="12" spans="2:11" ht="67.5" x14ac:dyDescent="0.2">
      <c r="B12" s="18" t="s">
        <v>93</v>
      </c>
      <c r="C12" s="19" t="str">
        <f>HLOOKUP(C$4,Tabelle1!$B$1:$O$16,$F12,FALSE)</f>
        <v>Nein</v>
      </c>
      <c r="D12" s="19" t="str">
        <f>HLOOKUP(D$4,Tabelle1!$B$1:$O$16,$F12,FALSE)</f>
        <v>Nein</v>
      </c>
      <c r="E12" s="85"/>
      <c r="F12" s="20">
        <f t="shared" si="0"/>
        <v>9</v>
      </c>
      <c r="G12" s="83"/>
      <c r="H12" s="83"/>
    </row>
    <row r="13" spans="2:11" ht="135" x14ac:dyDescent="0.2">
      <c r="B13" s="18" t="s">
        <v>69</v>
      </c>
      <c r="C13" s="19" t="str">
        <f>HLOOKUP(C$4,Tabelle1!$B$1:$O$16,$F13,FALSE)</f>
        <v>Ja. Wir erhöhen das Pflegetagegeld in regelmäßigen Abständen ohne erneute Gesundheitsprüfung um 5 Euro. Voraussetzung ist, dass die maximal abschließbare Summe von 160 Euro nicht überschritten wird.
Die erste Leistungsanpassung erfolgt im Jahr 2018 und danach alle 3 Jahre.
Die Anpassung erfolgt auch nach Eintritt einer Pflegebedürftigkeit.</v>
      </c>
      <c r="D13" s="19" t="str">
        <f>HLOOKUP(D$4,Tabelle1!$B$1:$O$16,$F13,FALSE)</f>
        <v>Ja. Die Leistungen passen sich automatisch an die Pflegepflichtversicherung an. Dies kann zu Beitragsanpassungen führen.</v>
      </c>
      <c r="E13" s="85"/>
      <c r="F13" s="20">
        <f t="shared" si="0"/>
        <v>10</v>
      </c>
      <c r="G13" s="83"/>
      <c r="H13" s="83"/>
      <c r="I13" s="84"/>
      <c r="K13" s="84"/>
    </row>
    <row r="14" spans="2:11" ht="81" x14ac:dyDescent="0.2">
      <c r="B14" s="18" t="s">
        <v>70</v>
      </c>
      <c r="C14" s="19" t="str">
        <f>HLOOKUP(C$4,Tabelle1!$B$1:$O$16,$F14,FALSE)</f>
        <v>Ja. Je nach Ergebnis kann der Vertrag gegebenenfalls nicht zustande kommen oder ein Zuschlag vereinbart werden.</v>
      </c>
      <c r="D14" s="19" t="str">
        <f>HLOOKUP(D$4,Tabelle1!$B$1:$O$16,$F14,FALSE)</f>
        <v xml:space="preserve">Ja. Je nach Ergebnis kann der Vertrag gegebenenfalls nicht zustande kommen oder ein Zuschlag vereinbart werden.
</v>
      </c>
      <c r="E14" s="85"/>
      <c r="F14" s="20">
        <f t="shared" si="0"/>
        <v>11</v>
      </c>
      <c r="G14" s="83"/>
      <c r="H14" s="83"/>
    </row>
    <row r="15" spans="2:11" ht="54" x14ac:dyDescent="0.2">
      <c r="B15" s="18" t="s">
        <v>71</v>
      </c>
      <c r="C15" s="19" t="str">
        <f>HLOOKUP(C$4,Tabelle1!$B$1:$O$16,$F15,FALSE)</f>
        <v>Ja. Sobald eine versicherte Person das 14. bzw. 19. Lebensjahr vollendet, ist ab Beginn des folgenden Kalenderjahres der Beitrag der nächsthöheren Altersgruppe zu zahlen.</v>
      </c>
      <c r="D15" s="19" t="str">
        <f>HLOOKUP(D$4,Tabelle1!$B$1:$O$16,$F15,FALSE)</f>
        <v>Ja. Sobald eine versicherte Person das 14. bzw. 19. Lebensjahr vollendet, ist ab Beginn des folgenden Kalenderjahres der Beitrag der nächsthöheren Altersgruppe zu zahlen.</v>
      </c>
      <c r="E15" s="85"/>
      <c r="F15" s="20">
        <f t="shared" si="0"/>
        <v>12</v>
      </c>
      <c r="G15" s="83"/>
      <c r="H15" s="83"/>
    </row>
    <row r="16" spans="2:11" x14ac:dyDescent="0.2">
      <c r="B16" s="18" t="s">
        <v>6</v>
      </c>
      <c r="C16" s="19" t="str">
        <f>HLOOKUP(C$4,Tabelle1!$B$1:$O$16,$F16,FALSE)</f>
        <v>Nein</v>
      </c>
      <c r="D16" s="19" t="str">
        <f>HLOOKUP(D$4,Tabelle1!$B$1:$O$16,$F16,FALSE)</f>
        <v>Nein</v>
      </c>
      <c r="E16" s="85"/>
      <c r="F16" s="20">
        <f t="shared" si="0"/>
        <v>13</v>
      </c>
      <c r="G16" s="83"/>
      <c r="H16" s="83"/>
    </row>
    <row r="17" spans="2:8" ht="54" x14ac:dyDescent="0.2">
      <c r="B17" s="18" t="s">
        <v>74</v>
      </c>
      <c r="C17" s="19" t="str">
        <f>HLOOKUP(C$4,Tabelle1!$B$1:$O$16,$F17,FALSE)</f>
        <v>Ja, ist möglich. Die Notwendigkeit einer Anpassung wird jedes Jahr überprüft und kann zu einer Erhöhung oder Verminderung der Versicherungsbeiträge führen.</v>
      </c>
      <c r="D17" s="19" t="str">
        <f>HLOOKUP(D$4,Tabelle1!$B$1:$O$16,$F17,FALSE)</f>
        <v>Ja, ist möglich. Die Notwendigkeit einer Anpassung wird jedes Jahr überprüft und kann zu einer Erhöhung oder Verminderung der Versicherungsbeiträge führen.</v>
      </c>
      <c r="E17" s="85"/>
      <c r="F17" s="20">
        <f t="shared" si="0"/>
        <v>14</v>
      </c>
      <c r="G17" s="83"/>
      <c r="H17" s="83"/>
    </row>
    <row r="18" spans="2:8" ht="108" x14ac:dyDescent="0.2">
      <c r="B18" s="18" t="s">
        <v>75</v>
      </c>
      <c r="C18" s="19" t="str">
        <f>HLOOKUP(C$4,Tabelle1!$B$1:$O$16,$F18,FALSE)</f>
        <v>Ja. Der Versicherungsschutz gilt innerhalb der Europäischen Union und darüber hinaus auch in allen Mitgliedsstaaten des Europäischen Wirtschaftsraumes (EWR). Außerdem gilt der Versicherungsschutz bei vorübergehenden Auslandsaufenthalten außerhalb der EU bzw. des EWR von bis zu insgesamt sechs Wochen im Kalenderjahr. Der gewöhnliche Aufenthalt muss weiterhin in Deutschland sein.</v>
      </c>
      <c r="D18" s="19" t="str">
        <f>HLOOKUP(D$4,Tabelle1!$B$1:$O$16,$F18,FALSE)</f>
        <v>Ja. Der Versicherungsschutz gilt innerhalb der Europäischen Union und darüber hinaus auch in allen Mitgliedsstaaten des Europäischen Wirtschaftsraumes (EWR). Außerdem gilt der Versicherungsschutz bei vorübergehenden Auslandsaufenthalten außerhalb der EU bzw. des EWR von bis zu insgesamt sechs Wochen im Kalenderjahr. Der gewöhnliche Aufenthalt muss weiterhin in Deutschland sein.</v>
      </c>
      <c r="E18" s="85"/>
      <c r="F18" s="20">
        <f t="shared" si="0"/>
        <v>15</v>
      </c>
      <c r="G18" s="83"/>
      <c r="H18" s="83"/>
    </row>
    <row r="19" spans="2:8" ht="81" x14ac:dyDescent="0.2">
      <c r="B19" s="18" t="s">
        <v>76</v>
      </c>
      <c r="C19" s="19" t="str">
        <f>HLOOKUP(C$4,Tabelle1!$B$1:$O$16,$F19,FALSE)</f>
        <v>Der Versicherungsschutz gilt bei Verlegung des gewöhnlichen Aufenthaltes innerhalb von EU oder EWR. Bei Verlegung außerhalb EU oder EWR endet die Versicherung. Sie können dann Ihre erworbenen Rechte für den Fall einer Rückkehr in EU oder EWR mit einer Anwartschaftsversicherung erhalten.</v>
      </c>
      <c r="D19" s="19" t="str">
        <f>HLOOKUP(D$4,Tabelle1!$B$1:$O$16,$F19,FALSE)</f>
        <v>Der Versicherungsschutz gilt bei Verlegung des gewöhnlichen Aufenthaltes innerhalb von EU oder EWR. Bei Verlegung außerhalb EU oder EWR endet die Versicherung. Sie können dann Ihre erworbenen Rechte für den Fall einer Rückkehr in EU oder EWR mit einer Anwartschaftsversicherung erhalten.</v>
      </c>
      <c r="E19" s="85"/>
      <c r="F19" s="20">
        <f t="shared" si="0"/>
        <v>16</v>
      </c>
      <c r="G19" s="83"/>
      <c r="H19" s="83"/>
    </row>
    <row r="22" spans="2:8" s="15" customFormat="1" x14ac:dyDescent="0.2">
      <c r="B22" s="14"/>
      <c r="E22" s="16"/>
      <c r="F22" s="22"/>
      <c r="G22" s="16"/>
      <c r="H22" s="16"/>
    </row>
    <row r="23" spans="2:8" s="15" customFormat="1" x14ac:dyDescent="0.2">
      <c r="B23" s="14"/>
      <c r="C23" s="88" t="s">
        <v>54</v>
      </c>
      <c r="D23" s="88"/>
      <c r="E23" s="16"/>
      <c r="F23" s="22"/>
      <c r="G23" s="16"/>
      <c r="H23" s="16"/>
    </row>
    <row r="24" spans="2:8" x14ac:dyDescent="0.2">
      <c r="B24" s="10"/>
      <c r="C24" s="89" t="s">
        <v>155</v>
      </c>
      <c r="D24" s="89"/>
      <c r="E24" s="7"/>
      <c r="F24" s="23"/>
      <c r="G24" s="7"/>
      <c r="H24" s="7"/>
    </row>
    <row r="25" spans="2:8" x14ac:dyDescent="0.2">
      <c r="B25" s="11"/>
      <c r="C25" s="90" t="s">
        <v>52</v>
      </c>
      <c r="D25" s="90"/>
      <c r="E25" s="7"/>
    </row>
  </sheetData>
  <sheetProtection algorithmName="SHA-512" hashValue="FE2MhtPoBqlC3Yz4KvOtgeEn0tE/6m9Tk5VFETMKDZM7PFpI8y3Lu2E9G4RtE7bG0FqqiKXKH8jS4193oTxRGA==" saltValue="xAM9L9NZ9IcxCEdBigKBqg==" spinCount="100000" sheet="1" formatCells="0" formatColumns="0" formatRows="0" insertColumns="0" insertRows="0" insertHyperlinks="0" deleteColumns="0" deleteRows="0" sort="0" autoFilter="0" pivotTables="0"/>
  <customSheetViews>
    <customSheetView guid="{8E66C8A1-008D-4C1D-B9B3-C9986CFFDA16}" scale="80" showGridLines="0" fitToPage="1">
      <selection activeCell="C4" sqref="C4"/>
      <pageMargins left="0.70866141732283472" right="0.31496062992125984" top="0.19685039370078741" bottom="0.19685039370078741" header="0.31496062992125984" footer="0.11811023622047245"/>
      <pageSetup paperSize="9" scale="51" orientation="portrait" r:id="rId1"/>
    </customSheetView>
  </customSheetViews>
  <mergeCells count="4">
    <mergeCell ref="B1:D1"/>
    <mergeCell ref="C23:D23"/>
    <mergeCell ref="C24:D24"/>
    <mergeCell ref="C25:D25"/>
  </mergeCells>
  <conditionalFormatting sqref="C5 C6:D19 D5">
    <cfRule type="expression" dxfId="0" priority="1">
      <formula>ISNA(C5)</formula>
    </cfRule>
  </conditionalFormatting>
  <pageMargins left="0.70866141732283472" right="0.31496062992125984" top="0.19685039370078741" bottom="0.19685039370078741" header="0.31496062992125984" footer="0.11811023622047245"/>
  <pageSetup paperSize="9" scale="51"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Tabelle1!$B$1:$O$1</xm:f>
          </x14:formula1>
          <xm:sqref>C4:D4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EB544"/>
    <pageSetUpPr fitToPage="1"/>
  </sheetPr>
  <dimension ref="A1:H61"/>
  <sheetViews>
    <sheetView topLeftCell="A54" zoomScaleNormal="100" workbookViewId="0">
      <selection activeCell="C27" sqref="C27"/>
    </sheetView>
  </sheetViews>
  <sheetFormatPr baseColWidth="10" defaultColWidth="11.25" defaultRowHeight="14.25" x14ac:dyDescent="0.2"/>
  <cols>
    <col min="1" max="1" width="26.625" style="28" customWidth="1"/>
    <col min="2" max="3" width="39.25" style="28" customWidth="1"/>
    <col min="4" max="4" width="49.875" style="28" customWidth="1"/>
    <col min="5" max="16384" width="11.25" style="28"/>
  </cols>
  <sheetData>
    <row r="1" spans="1:8" s="26" customFormat="1" ht="38.25" customHeight="1" x14ac:dyDescent="0.2">
      <c r="A1" s="94" t="s">
        <v>107</v>
      </c>
      <c r="B1" s="95"/>
      <c r="C1" s="95"/>
      <c r="D1" s="95"/>
      <c r="E1" s="55"/>
      <c r="F1" s="54"/>
      <c r="G1" s="25"/>
      <c r="H1" s="25"/>
    </row>
    <row r="2" spans="1:8" x14ac:dyDescent="0.2">
      <c r="A2" s="44"/>
      <c r="B2" s="27"/>
      <c r="C2" s="27"/>
      <c r="E2" s="45"/>
      <c r="F2" s="31"/>
    </row>
    <row r="3" spans="1:8" ht="15" x14ac:dyDescent="0.25">
      <c r="A3" s="58" t="s">
        <v>113</v>
      </c>
      <c r="B3" s="59" t="s">
        <v>4</v>
      </c>
      <c r="C3" s="59" t="s">
        <v>9</v>
      </c>
      <c r="D3" s="24" t="s">
        <v>25</v>
      </c>
      <c r="E3" s="96" t="s">
        <v>115</v>
      </c>
      <c r="F3" s="31"/>
    </row>
    <row r="4" spans="1:8" x14ac:dyDescent="0.2">
      <c r="A4" s="46" t="s">
        <v>108</v>
      </c>
      <c r="B4" s="60">
        <v>5</v>
      </c>
      <c r="C4" s="60">
        <v>10</v>
      </c>
      <c r="D4" s="62" t="s">
        <v>116</v>
      </c>
      <c r="E4" s="97"/>
      <c r="F4" s="31"/>
    </row>
    <row r="5" spans="1:8" ht="15" hidden="1" x14ac:dyDescent="0.25">
      <c r="A5" s="47" t="s">
        <v>97</v>
      </c>
      <c r="B5" s="29">
        <v>0.3</v>
      </c>
      <c r="C5" s="30">
        <v>0.1</v>
      </c>
      <c r="D5" s="31"/>
      <c r="E5" s="48"/>
      <c r="F5" s="31"/>
    </row>
    <row r="6" spans="1:8" ht="15" hidden="1" x14ac:dyDescent="0.25">
      <c r="A6" s="47" t="s">
        <v>98</v>
      </c>
      <c r="B6" s="29">
        <v>0.4</v>
      </c>
      <c r="C6" s="30">
        <v>0.25</v>
      </c>
      <c r="D6" s="31"/>
      <c r="E6" s="48"/>
      <c r="F6" s="31"/>
    </row>
    <row r="7" spans="1:8" ht="15" hidden="1" x14ac:dyDescent="0.25">
      <c r="A7" s="47" t="s">
        <v>99</v>
      </c>
      <c r="B7" s="29">
        <v>0.7</v>
      </c>
      <c r="C7" s="30">
        <v>0.5</v>
      </c>
      <c r="D7" s="31"/>
      <c r="E7" s="48"/>
      <c r="F7" s="31"/>
    </row>
    <row r="8" spans="1:8" ht="15" hidden="1" x14ac:dyDescent="0.25">
      <c r="A8" s="47" t="s">
        <v>100</v>
      </c>
      <c r="B8" s="29">
        <v>1</v>
      </c>
      <c r="C8" s="30">
        <v>0.75</v>
      </c>
      <c r="D8" s="31"/>
      <c r="E8" s="48"/>
      <c r="F8" s="31"/>
    </row>
    <row r="9" spans="1:8" ht="15" hidden="1" x14ac:dyDescent="0.25">
      <c r="A9" s="47" t="s">
        <v>101</v>
      </c>
      <c r="B9" s="29">
        <v>1.5</v>
      </c>
      <c r="C9" s="30">
        <v>1</v>
      </c>
      <c r="D9" s="31"/>
      <c r="E9" s="48"/>
      <c r="F9" s="31"/>
    </row>
    <row r="10" spans="1:8" ht="15" hidden="1" x14ac:dyDescent="0.25">
      <c r="A10" s="47" t="s">
        <v>102</v>
      </c>
      <c r="B10" s="29">
        <v>1</v>
      </c>
      <c r="C10" s="30">
        <v>0.1</v>
      </c>
      <c r="D10" s="31"/>
      <c r="E10" s="48"/>
      <c r="F10" s="31"/>
    </row>
    <row r="11" spans="1:8" ht="15" hidden="1" x14ac:dyDescent="0.25">
      <c r="A11" s="47" t="s">
        <v>103</v>
      </c>
      <c r="B11" s="29">
        <v>1</v>
      </c>
      <c r="C11" s="30">
        <v>1</v>
      </c>
      <c r="D11" s="31"/>
      <c r="E11" s="48"/>
      <c r="F11" s="31"/>
    </row>
    <row r="12" spans="1:8" ht="15" hidden="1" x14ac:dyDescent="0.25">
      <c r="A12" s="47" t="s">
        <v>104</v>
      </c>
      <c r="B12" s="29">
        <v>1</v>
      </c>
      <c r="C12" s="30">
        <v>1</v>
      </c>
      <c r="D12" s="31"/>
      <c r="E12" s="48"/>
      <c r="F12" s="31"/>
    </row>
    <row r="13" spans="1:8" ht="15" hidden="1" x14ac:dyDescent="0.25">
      <c r="A13" s="47" t="s">
        <v>105</v>
      </c>
      <c r="B13" s="29">
        <v>1</v>
      </c>
      <c r="C13" s="30">
        <v>1</v>
      </c>
      <c r="D13" s="31"/>
      <c r="E13" s="48"/>
      <c r="F13" s="31"/>
    </row>
    <row r="14" spans="1:8" ht="15" hidden="1" x14ac:dyDescent="0.25">
      <c r="A14" s="47" t="s">
        <v>106</v>
      </c>
      <c r="B14" s="29">
        <v>1.5</v>
      </c>
      <c r="C14" s="30">
        <v>1</v>
      </c>
      <c r="D14" s="31"/>
      <c r="E14" s="48"/>
      <c r="F14" s="31"/>
    </row>
    <row r="15" spans="1:8" ht="15" hidden="1" x14ac:dyDescent="0.25">
      <c r="A15" s="47"/>
      <c r="C15" s="32"/>
      <c r="D15" s="31"/>
      <c r="E15" s="48"/>
      <c r="F15" s="31"/>
    </row>
    <row r="16" spans="1:8" ht="15" hidden="1" x14ac:dyDescent="0.25">
      <c r="A16" s="47" t="s">
        <v>97</v>
      </c>
      <c r="B16" s="33">
        <f>$B$4*B5*30</f>
        <v>45</v>
      </c>
      <c r="C16" s="34">
        <f>$C$4*C5*30</f>
        <v>30</v>
      </c>
      <c r="D16" s="31"/>
      <c r="E16" s="48"/>
      <c r="F16" s="31"/>
    </row>
    <row r="17" spans="1:6" ht="15" hidden="1" x14ac:dyDescent="0.25">
      <c r="A17" s="47" t="s">
        <v>98</v>
      </c>
      <c r="B17" s="33">
        <f t="shared" ref="B17:B25" si="0">$B$4*B6*30</f>
        <v>60</v>
      </c>
      <c r="C17" s="34">
        <f t="shared" ref="C17:C25" si="1">$C$4*C6*30</f>
        <v>75</v>
      </c>
      <c r="D17" s="31"/>
      <c r="E17" s="48"/>
      <c r="F17" s="31"/>
    </row>
    <row r="18" spans="1:6" ht="15" hidden="1" x14ac:dyDescent="0.25">
      <c r="A18" s="47" t="s">
        <v>99</v>
      </c>
      <c r="B18" s="33">
        <f t="shared" si="0"/>
        <v>105</v>
      </c>
      <c r="C18" s="34">
        <f t="shared" si="1"/>
        <v>150</v>
      </c>
      <c r="D18" s="31"/>
      <c r="E18" s="48"/>
      <c r="F18" s="31"/>
    </row>
    <row r="19" spans="1:6" ht="15" hidden="1" x14ac:dyDescent="0.25">
      <c r="A19" s="47" t="s">
        <v>100</v>
      </c>
      <c r="B19" s="33">
        <f t="shared" si="0"/>
        <v>150</v>
      </c>
      <c r="C19" s="34">
        <f t="shared" si="1"/>
        <v>225</v>
      </c>
      <c r="D19" s="31"/>
      <c r="E19" s="48"/>
      <c r="F19" s="31"/>
    </row>
    <row r="20" spans="1:6" ht="15" hidden="1" x14ac:dyDescent="0.25">
      <c r="A20" s="47" t="s">
        <v>101</v>
      </c>
      <c r="B20" s="33">
        <f t="shared" si="0"/>
        <v>225</v>
      </c>
      <c r="C20" s="34">
        <f t="shared" si="1"/>
        <v>300</v>
      </c>
      <c r="D20" s="31"/>
      <c r="E20" s="48"/>
      <c r="F20" s="31"/>
    </row>
    <row r="21" spans="1:6" ht="15" hidden="1" x14ac:dyDescent="0.25">
      <c r="A21" s="47" t="s">
        <v>102</v>
      </c>
      <c r="B21" s="33">
        <f t="shared" si="0"/>
        <v>150</v>
      </c>
      <c r="C21" s="34">
        <f t="shared" si="1"/>
        <v>30</v>
      </c>
      <c r="D21" s="31"/>
      <c r="E21" s="48"/>
      <c r="F21" s="31"/>
    </row>
    <row r="22" spans="1:6" ht="15" hidden="1" x14ac:dyDescent="0.25">
      <c r="A22" s="47" t="s">
        <v>103</v>
      </c>
      <c r="B22" s="33">
        <f t="shared" si="0"/>
        <v>150</v>
      </c>
      <c r="C22" s="34">
        <f t="shared" si="1"/>
        <v>300</v>
      </c>
      <c r="D22" s="31"/>
      <c r="E22" s="48"/>
      <c r="F22" s="31"/>
    </row>
    <row r="23" spans="1:6" ht="15" hidden="1" x14ac:dyDescent="0.25">
      <c r="A23" s="47" t="s">
        <v>104</v>
      </c>
      <c r="B23" s="33">
        <f t="shared" si="0"/>
        <v>150</v>
      </c>
      <c r="C23" s="34">
        <f t="shared" si="1"/>
        <v>300</v>
      </c>
      <c r="D23" s="31"/>
      <c r="E23" s="48"/>
      <c r="F23" s="31"/>
    </row>
    <row r="24" spans="1:6" ht="15" hidden="1" x14ac:dyDescent="0.25">
      <c r="A24" s="47" t="s">
        <v>105</v>
      </c>
      <c r="B24" s="33">
        <f t="shared" si="0"/>
        <v>150</v>
      </c>
      <c r="C24" s="34">
        <f t="shared" si="1"/>
        <v>300</v>
      </c>
      <c r="D24" s="31"/>
      <c r="E24" s="48"/>
      <c r="F24" s="31"/>
    </row>
    <row r="25" spans="1:6" ht="15" hidden="1" x14ac:dyDescent="0.25">
      <c r="A25" s="47" t="s">
        <v>106</v>
      </c>
      <c r="B25" s="33">
        <f t="shared" si="0"/>
        <v>225</v>
      </c>
      <c r="C25" s="34">
        <f t="shared" si="1"/>
        <v>300</v>
      </c>
      <c r="D25" s="31"/>
      <c r="E25" s="48"/>
      <c r="F25" s="31"/>
    </row>
    <row r="26" spans="1:6" ht="15" hidden="1" x14ac:dyDescent="0.25">
      <c r="A26" s="49"/>
      <c r="B26" s="27"/>
      <c r="C26" s="35"/>
      <c r="D26" s="31"/>
      <c r="E26" s="48"/>
      <c r="F26" s="31"/>
    </row>
    <row r="27" spans="1:6" s="40" customFormat="1" ht="366.75" customHeight="1" x14ac:dyDescent="0.2">
      <c r="A27" s="50" t="s">
        <v>24</v>
      </c>
      <c r="B27" s="36" t="str">
        <f xml:space="preserve"> "Ja. In Abhängigkeit vom Pflegegrad monatlich (bei 30 Tagen): 
- Pflegegrad 1        " &amp; B16 &amp; " €
- Pflegegrad 2        " &amp; B17 &amp; " €
- Pflegegrad 3        " &amp; B18 &amp; " €
- Pflegegrad 4        " &amp; B19 &amp; " €
- Pflegegrad 5        " &amp; B20 &amp; " €"</f>
        <v>Ja. In Abhängigkeit vom Pflegegrad monatlich (bei 30 Tagen): 
- Pflegegrad 1        45 €
- Pflegegrad 2        60 €
- Pflegegrad 3        105 €
- Pflegegrad 4        150 €
- Pflegegrad 5        225 €</v>
      </c>
      <c r="C27" s="37" t="str">
        <f xml:space="preserve"> "Ja. In Abhängigkeit vom Pflegegrad monatlich (bei 30 Tagen): 
- Pflegegrad 1        " &amp; C16 &amp; " €
- Pflegegrad 2        " &amp; C17 &amp; " €
- Pflegegrad 3        " &amp; C18 &amp; " €
- Pflegegrad 4        " &amp; C19 &amp; " €
- Pflegegrad 5        " &amp; C20 &amp; " €"</f>
        <v>Ja. In Abhängigkeit vom Pflegegrad monatlich (bei 30 Tagen): 
- Pflegegrad 1        30 €
- Pflegegrad 2        75 €
- Pflegegrad 3        150 €
- Pflegegrad 4        225 €
- Pflegegrad 5        300 €</v>
      </c>
      <c r="D27" s="38" t="str">
        <f>HLOOKUP(D$3,Tabelle1!$B$1:$O$16,3,FALSE)</f>
        <v>Ja. Bei häuslicher Pflege durch Laienpfleger (z.B. Verwandte) in Abhängigkeit vom Pflegegrad monatlich:
- Pflegegrad 1             0 Euro
- Pflegegrad 2    117,50 Euro
- Pflegegrad 3    220,00 Euro
- Pflegegrad 4    350,00 Euro
- Pflegegrad 5    350,00 Euro
Ist der Laienpfleger verhindert und liegt mindestens Pflegegrad 2 vor, erfolgt eine Erstattung für eine Ersatzpflegekraft (auch Pflegefachkraft) für längstens 6 Wochen bis zu 775 Euro jährlich.
Bei häuslicher Pflege durch Pflegefachkräfte oder teilstationärer Pflege in Abhängigkeit vom Pflegegrad durch Pflegefachkräfte monatlich:
- Pflegegrad 1                    0 Euro
- Pflegegrad 2     bis zu 225 Euro
- Pflegegrad 3     bis zu 550 Euro
- Pflegegrad 4     bis zu 775 Euro
- Pflegegrad 5     bis zu 775,00 Euro bei teilstationärer Pflege;
                            bis zu 959,00 Euro bei häuslicher Pflege
Für die kurzfristige vollstationäre Pflege im Pflegeheim, sofern mindestens Pflegegrad 2 vorliegt, erfolgt eine Erstattung für längstens 8 Wochen bis zu 775 Euro jährlich. 
Für alle Pflegegrade in der ambulanten Pflege gilt: Aufwendungen für qualitätsgesicherte Betreuungsleistungen
monatlich bis zu 60 Euro</v>
      </c>
      <c r="E27" s="56"/>
      <c r="F27" s="39"/>
    </row>
    <row r="28" spans="1:6" s="40" customFormat="1" ht="99.75" x14ac:dyDescent="0.2">
      <c r="A28" s="50" t="s">
        <v>23</v>
      </c>
      <c r="B28" s="36" t="str">
        <f xml:space="preserve"> "Ja. In Abhängigkeit vom Pflegegrad monatlich (bei 30 Tagen): 
- Pflegegrad 1        " &amp; B21 &amp; " €
- Pflegegrad 2        " &amp; B22 &amp; " €
- Pflegegrad 3        " &amp; B23 &amp; " €
- Pflegegrad 4        " &amp; B24 &amp; " €
- Pflegegrad 5        " &amp; B25 &amp; " €"</f>
        <v>Ja. In Abhängigkeit vom Pflegegrad monatlich (bei 30 Tagen): 
- Pflegegrad 1        150 €
- Pflegegrad 2        150 €
- Pflegegrad 3        150 €
- Pflegegrad 4        150 €
- Pflegegrad 5        225 €</v>
      </c>
      <c r="C28" s="37" t="str">
        <f xml:space="preserve"> "Ja. In Abhängigkeit vom Pflegegrad monatlich (bei 30 Tagen): :
- Pflegegrad 1        " &amp; C21 &amp; " €
- Pflegegrad 2        " &amp; C22 &amp; " €
- Pflegegrad 3        " &amp; C23 &amp; " €
- Pflegegrad 4        " &amp; C24 &amp; " €
- Pflegegrad 5        " &amp; C25 &amp; " €"</f>
        <v>Ja. In Abhängigkeit vom Pflegegrad monatlich (bei 30 Tagen): :
- Pflegegrad 1        30 €
- Pflegegrad 2        300 €
- Pflegegrad 3        300 €
- Pflegegrad 4        300 €
- Pflegegrad 5        300 €</v>
      </c>
      <c r="D28" s="38" t="str">
        <f>HLOOKUP(D$3,Tabelle1!$B$1:$O$16,4,FALSE)</f>
        <v>Ja. In Abhängigkeit vom Pflegegrad monatlich:
- Pflegegrad 1      pauschal   60 Euro
- Pflegegrad 2–4     bis zu   775 Euro
- Pflegegrad 5         bis zu   959 Euro
oder für Pflegegrad 2-5 monatl. ein pauschales Pflegegeld bei vollstationärer Pflege:          350 Euro</v>
      </c>
      <c r="E28" s="56"/>
      <c r="F28" s="39"/>
    </row>
    <row r="29" spans="1:6" x14ac:dyDescent="0.2">
      <c r="A29" s="51"/>
      <c r="B29" s="41"/>
      <c r="C29" s="41"/>
      <c r="E29" s="45"/>
      <c r="F29" s="31"/>
    </row>
    <row r="30" spans="1:6" x14ac:dyDescent="0.2">
      <c r="A30" s="52" t="s">
        <v>114</v>
      </c>
      <c r="B30" s="42" t="s">
        <v>111</v>
      </c>
      <c r="C30" s="42" t="s">
        <v>112</v>
      </c>
      <c r="D30" s="24" t="s">
        <v>25</v>
      </c>
      <c r="E30" s="96" t="s">
        <v>115</v>
      </c>
      <c r="F30" s="31"/>
    </row>
    <row r="31" spans="1:6" x14ac:dyDescent="0.2">
      <c r="A31" s="46" t="s">
        <v>108</v>
      </c>
      <c r="B31" s="61">
        <v>10</v>
      </c>
      <c r="C31" s="61">
        <v>10</v>
      </c>
      <c r="D31" s="62" t="s">
        <v>116</v>
      </c>
      <c r="E31" s="97"/>
      <c r="F31" s="31"/>
    </row>
    <row r="32" spans="1:6" ht="15" hidden="1" x14ac:dyDescent="0.25">
      <c r="A32" s="47" t="s">
        <v>97</v>
      </c>
      <c r="B32" s="29">
        <v>0</v>
      </c>
      <c r="C32" s="30">
        <v>0.05</v>
      </c>
      <c r="D32" s="31"/>
      <c r="E32" s="48"/>
      <c r="F32" s="31"/>
    </row>
    <row r="33" spans="1:6" ht="15" hidden="1" x14ac:dyDescent="0.25">
      <c r="A33" s="47" t="s">
        <v>98</v>
      </c>
      <c r="B33" s="29">
        <v>0</v>
      </c>
      <c r="C33" s="30">
        <v>0.2</v>
      </c>
      <c r="D33" s="31"/>
      <c r="E33" s="48"/>
      <c r="F33" s="31"/>
    </row>
    <row r="34" spans="1:6" ht="15" hidden="1" x14ac:dyDescent="0.25">
      <c r="A34" s="47" t="s">
        <v>99</v>
      </c>
      <c r="B34" s="29">
        <v>0</v>
      </c>
      <c r="C34" s="30">
        <v>0.45</v>
      </c>
      <c r="D34" s="31"/>
      <c r="E34" s="48"/>
      <c r="F34" s="31"/>
    </row>
    <row r="35" spans="1:6" ht="15" hidden="1" x14ac:dyDescent="0.25">
      <c r="A35" s="47" t="s">
        <v>100</v>
      </c>
      <c r="B35" s="29">
        <v>0.4</v>
      </c>
      <c r="C35" s="30">
        <v>0.7</v>
      </c>
      <c r="D35" s="31"/>
      <c r="E35" s="48"/>
      <c r="F35" s="31"/>
    </row>
    <row r="36" spans="1:6" ht="15" hidden="1" x14ac:dyDescent="0.25">
      <c r="A36" s="47" t="s">
        <v>101</v>
      </c>
      <c r="B36" s="29">
        <v>1</v>
      </c>
      <c r="C36" s="30">
        <v>1</v>
      </c>
      <c r="D36" s="31"/>
      <c r="E36" s="48"/>
      <c r="F36" s="31"/>
    </row>
    <row r="37" spans="1:6" ht="15" hidden="1" x14ac:dyDescent="0.25">
      <c r="A37" s="47" t="s">
        <v>102</v>
      </c>
      <c r="B37" s="29">
        <v>0</v>
      </c>
      <c r="C37" s="30">
        <v>0.05</v>
      </c>
      <c r="D37" s="31"/>
      <c r="E37" s="48"/>
      <c r="F37" s="31"/>
    </row>
    <row r="38" spans="1:6" ht="15" hidden="1" x14ac:dyDescent="0.25">
      <c r="A38" s="47" t="s">
        <v>103</v>
      </c>
      <c r="B38" s="29">
        <v>0</v>
      </c>
      <c r="C38" s="30">
        <v>1</v>
      </c>
      <c r="D38" s="31"/>
      <c r="E38" s="48"/>
      <c r="F38" s="31"/>
    </row>
    <row r="39" spans="1:6" ht="15" hidden="1" x14ac:dyDescent="0.25">
      <c r="A39" s="47" t="s">
        <v>104</v>
      </c>
      <c r="B39" s="29">
        <v>0</v>
      </c>
      <c r="C39" s="30">
        <v>1</v>
      </c>
      <c r="D39" s="31"/>
      <c r="E39" s="48"/>
      <c r="F39" s="31"/>
    </row>
    <row r="40" spans="1:6" ht="15" hidden="1" x14ac:dyDescent="0.25">
      <c r="A40" s="47" t="s">
        <v>105</v>
      </c>
      <c r="B40" s="29">
        <v>0.4</v>
      </c>
      <c r="C40" s="30">
        <v>1</v>
      </c>
      <c r="D40" s="31"/>
      <c r="E40" s="48"/>
      <c r="F40" s="31"/>
    </row>
    <row r="41" spans="1:6" ht="15" hidden="1" x14ac:dyDescent="0.25">
      <c r="A41" s="47" t="s">
        <v>106</v>
      </c>
      <c r="B41" s="29">
        <v>1</v>
      </c>
      <c r="C41" s="30">
        <v>1</v>
      </c>
      <c r="D41" s="31"/>
      <c r="E41" s="48"/>
      <c r="F41" s="31"/>
    </row>
    <row r="42" spans="1:6" ht="15" hidden="1" x14ac:dyDescent="0.25">
      <c r="A42" s="47"/>
      <c r="C42" s="32"/>
      <c r="D42" s="31"/>
      <c r="E42" s="48"/>
      <c r="F42" s="31"/>
    </row>
    <row r="43" spans="1:6" ht="15" hidden="1" x14ac:dyDescent="0.25">
      <c r="A43" s="47" t="s">
        <v>97</v>
      </c>
      <c r="B43" s="33">
        <f>$B$31*B32*30</f>
        <v>0</v>
      </c>
      <c r="C43" s="34">
        <f>$C$31*C32*30</f>
        <v>15</v>
      </c>
      <c r="D43" s="31"/>
      <c r="E43" s="48"/>
      <c r="F43" s="31"/>
    </row>
    <row r="44" spans="1:6" ht="15" hidden="1" x14ac:dyDescent="0.25">
      <c r="A44" s="47" t="s">
        <v>98</v>
      </c>
      <c r="B44" s="33">
        <f t="shared" ref="B44:B52" si="2">$B$31*B33*30</f>
        <v>0</v>
      </c>
      <c r="C44" s="34">
        <f t="shared" ref="C44:C52" si="3">$C$31*C33*30</f>
        <v>60</v>
      </c>
      <c r="D44" s="31"/>
      <c r="E44" s="48"/>
      <c r="F44" s="31"/>
    </row>
    <row r="45" spans="1:6" ht="15" hidden="1" x14ac:dyDescent="0.25">
      <c r="A45" s="47" t="s">
        <v>99</v>
      </c>
      <c r="B45" s="33">
        <f t="shared" si="2"/>
        <v>0</v>
      </c>
      <c r="C45" s="34">
        <f t="shared" si="3"/>
        <v>135</v>
      </c>
      <c r="D45" s="31"/>
      <c r="E45" s="48"/>
      <c r="F45" s="31"/>
    </row>
    <row r="46" spans="1:6" ht="15" hidden="1" x14ac:dyDescent="0.25">
      <c r="A46" s="47" t="s">
        <v>100</v>
      </c>
      <c r="B46" s="33">
        <f t="shared" si="2"/>
        <v>120</v>
      </c>
      <c r="C46" s="34">
        <f t="shared" si="3"/>
        <v>210</v>
      </c>
      <c r="D46" s="31"/>
      <c r="E46" s="48"/>
      <c r="F46" s="31"/>
    </row>
    <row r="47" spans="1:6" ht="15" hidden="1" x14ac:dyDescent="0.25">
      <c r="A47" s="47" t="s">
        <v>101</v>
      </c>
      <c r="B47" s="33">
        <f t="shared" si="2"/>
        <v>300</v>
      </c>
      <c r="C47" s="34">
        <f t="shared" si="3"/>
        <v>300</v>
      </c>
      <c r="D47" s="31"/>
      <c r="E47" s="48"/>
      <c r="F47" s="31"/>
    </row>
    <row r="48" spans="1:6" ht="15" hidden="1" x14ac:dyDescent="0.25">
      <c r="A48" s="47" t="s">
        <v>102</v>
      </c>
      <c r="B48" s="33">
        <f t="shared" si="2"/>
        <v>0</v>
      </c>
      <c r="C48" s="34">
        <f t="shared" si="3"/>
        <v>15</v>
      </c>
      <c r="D48" s="31"/>
      <c r="E48" s="48"/>
      <c r="F48" s="31"/>
    </row>
    <row r="49" spans="1:6" ht="15" hidden="1" x14ac:dyDescent="0.25">
      <c r="A49" s="47" t="s">
        <v>103</v>
      </c>
      <c r="B49" s="33">
        <f t="shared" si="2"/>
        <v>0</v>
      </c>
      <c r="C49" s="34">
        <f t="shared" si="3"/>
        <v>300</v>
      </c>
      <c r="D49" s="31"/>
      <c r="E49" s="48"/>
      <c r="F49" s="31"/>
    </row>
    <row r="50" spans="1:6" ht="15" hidden="1" x14ac:dyDescent="0.25">
      <c r="A50" s="47" t="s">
        <v>104</v>
      </c>
      <c r="B50" s="33">
        <f t="shared" si="2"/>
        <v>0</v>
      </c>
      <c r="C50" s="34">
        <f t="shared" si="3"/>
        <v>300</v>
      </c>
      <c r="D50" s="31"/>
      <c r="E50" s="48"/>
      <c r="F50" s="31"/>
    </row>
    <row r="51" spans="1:6" ht="15" hidden="1" x14ac:dyDescent="0.25">
      <c r="A51" s="47" t="s">
        <v>105</v>
      </c>
      <c r="B51" s="33">
        <f t="shared" si="2"/>
        <v>120</v>
      </c>
      <c r="C51" s="34">
        <f t="shared" si="3"/>
        <v>300</v>
      </c>
      <c r="D51" s="31"/>
      <c r="E51" s="48"/>
      <c r="F51" s="31"/>
    </row>
    <row r="52" spans="1:6" ht="15" hidden="1" x14ac:dyDescent="0.25">
      <c r="A52" s="47" t="s">
        <v>106</v>
      </c>
      <c r="B52" s="33">
        <f t="shared" si="2"/>
        <v>300</v>
      </c>
      <c r="C52" s="34">
        <f t="shared" si="3"/>
        <v>300</v>
      </c>
      <c r="D52" s="31"/>
      <c r="E52" s="48"/>
      <c r="F52" s="31"/>
    </row>
    <row r="53" spans="1:6" ht="15" hidden="1" x14ac:dyDescent="0.25">
      <c r="A53" s="49"/>
      <c r="B53" s="27"/>
      <c r="C53" s="35"/>
      <c r="D53" s="31"/>
      <c r="E53" s="48"/>
      <c r="F53" s="31"/>
    </row>
    <row r="54" spans="1:6" s="40" customFormat="1" ht="405" x14ac:dyDescent="0.2">
      <c r="A54" s="50" t="s">
        <v>24</v>
      </c>
      <c r="B54" s="36" t="str">
        <f xml:space="preserve"> "Ja. In Abhängigkeit vom Pflegegrad monatlich (bei 30 Tagen): 
- Pflegegrad 1        " &amp; B43 &amp; " €
- Pflegegrad 2        " &amp; B44 &amp; " €
- Pflegegrad 3        " &amp; B45 &amp; " €
- Pflegegrad 4        " &amp; B46 &amp; " €
- Pflegegrad 5        " &amp; B47 &amp; " €"</f>
        <v>Ja. In Abhängigkeit vom Pflegegrad monatlich (bei 30 Tagen): 
- Pflegegrad 1        0 €
- Pflegegrad 2        0 €
- Pflegegrad 3        0 €
- Pflegegrad 4        120 €
- Pflegegrad 5        300 €</v>
      </c>
      <c r="C54" s="37" t="str">
        <f xml:space="preserve"> "Ja. In Abhängigkeit vom Pflegegrad monatlich (bei 30 Tagen): 
- Pflegegrad 1        " &amp; C43 &amp; " €
- Pflegegrad 2        " &amp; C44 &amp; " €
- Pflegegrad 3        " &amp; C45 &amp; " €
- Pflegegrad 4        " &amp; C46 &amp; " €
- Pflegegrad 5        " &amp; C47 &amp; " €"</f>
        <v>Ja. In Abhängigkeit vom Pflegegrad monatlich (bei 30 Tagen): 
- Pflegegrad 1        15 €
- Pflegegrad 2        60 €
- Pflegegrad 3        135 €
- Pflegegrad 4        210 €
- Pflegegrad 5        300 €</v>
      </c>
      <c r="D54" s="38" t="str">
        <f>HLOOKUP(D$30,Tabelle1!$B$1:$O$16,3,FALSE)</f>
        <v>Ja. Bei häuslicher Pflege durch Laienpfleger (z.B. Verwandte) in Abhängigkeit vom Pflegegrad monatlich:
- Pflegegrad 1             0 Euro
- Pflegegrad 2    117,50 Euro
- Pflegegrad 3    220,00 Euro
- Pflegegrad 4    350,00 Euro
- Pflegegrad 5    350,00 Euro
Ist der Laienpfleger verhindert und liegt mindestens Pflegegrad 2 vor, erfolgt eine Erstattung für eine Ersatzpflegekraft (auch Pflegefachkraft) für längstens 6 Wochen bis zu 775 Euro jährlich.
Bei häuslicher Pflege durch Pflegefachkräfte oder teilstationärer Pflege in Abhängigkeit vom Pflegegrad durch Pflegefachkräfte monatlich:
- Pflegegrad 1                    0 Euro
- Pflegegrad 2     bis zu 225 Euro
- Pflegegrad 3     bis zu 550 Euro
- Pflegegrad 4     bis zu 775 Euro
- Pflegegrad 5     bis zu 775,00 Euro bei teilstationärer Pflege;
                            bis zu 959,00 Euro bei häuslicher Pflege
Für die kurzfristige vollstationäre Pflege im Pflegeheim, sofern mindestens Pflegegrad 2 vorliegt, erfolgt eine Erstattung für längstens 8 Wochen bis zu 775 Euro jährlich. 
Für alle Pflegegrade in der ambulanten Pflege gilt: Aufwendungen für qualitätsgesicherte Betreuungsleistungen
monatlich bis zu 60 Euro</v>
      </c>
      <c r="E54" s="56"/>
      <c r="F54" s="39"/>
    </row>
    <row r="55" spans="1:6" s="40" customFormat="1" ht="105" customHeight="1" x14ac:dyDescent="0.2">
      <c r="A55" s="50" t="s">
        <v>23</v>
      </c>
      <c r="B55" s="36" t="str">
        <f xml:space="preserve"> "Ja. In Abhängigkeit vom Pflegegrad monatlich (bei 30 Tagen): 
- Pflegegrad 1        " &amp; B48 &amp; " €
- Pflegegrad 2        " &amp; B49 &amp; " €
- Pflegegrad 3        " &amp; B50 &amp; " €
- Pflegegrad 4        " &amp; B51 &amp; " €
- Pflegegrad 5        " &amp; B52 &amp; " €"</f>
        <v>Ja. In Abhängigkeit vom Pflegegrad monatlich (bei 30 Tagen): 
- Pflegegrad 1        0 €
- Pflegegrad 2        0 €
- Pflegegrad 3        0 €
- Pflegegrad 4        120 €
- Pflegegrad 5        300 €</v>
      </c>
      <c r="C55" s="37" t="str">
        <f xml:space="preserve"> "Ja. In Abhängigkeit vom Pflegegrad monatlich (bei 30 Tagen): :
- Pflegegrad 1        " &amp; C48 &amp; " €
- Pflegegrad 2        " &amp; C49 &amp; " €
- Pflegegrad 3        " &amp; C50 &amp; " €
- Pflegegrad 4        " &amp; C51 &amp; " €
- Pflegegrad 5        " &amp; C52 &amp; " €"</f>
        <v>Ja. In Abhängigkeit vom Pflegegrad monatlich (bei 30 Tagen): :
- Pflegegrad 1        15 €
- Pflegegrad 2        300 €
- Pflegegrad 3        300 €
- Pflegegrad 4        300 €
- Pflegegrad 5        300 €</v>
      </c>
      <c r="D55" s="38" t="str">
        <f>HLOOKUP(D$30,Tabelle1!$B$1:$O$16,4,FALSE)</f>
        <v>Ja. In Abhängigkeit vom Pflegegrad monatlich:
- Pflegegrad 1      pauschal   60 Euro
- Pflegegrad 2–4     bis zu   775 Euro
- Pflegegrad 5         bis zu   959 Euro
oder für Pflegegrad 2-5 monatl. ein pauschales Pflegegeld bei vollstationärer Pflege:          350 Euro</v>
      </c>
      <c r="E55" s="56"/>
      <c r="F55" s="39"/>
    </row>
    <row r="56" spans="1:6" x14ac:dyDescent="0.2">
      <c r="A56" s="53"/>
      <c r="E56" s="45"/>
      <c r="F56" s="31"/>
    </row>
    <row r="57" spans="1:6" x14ac:dyDescent="0.2">
      <c r="A57" s="53"/>
      <c r="E57" s="45"/>
      <c r="F57" s="31"/>
    </row>
    <row r="58" spans="1:6" x14ac:dyDescent="0.2">
      <c r="A58" s="98" t="str">
        <f>Pflegetool!C23</f>
        <v>Einzelheiten über den Umfang und Inhalt des Versicherungsschutzes ergeben sich aus den Allgemeinen Versicherungsbedingungen.</v>
      </c>
      <c r="B58" s="99"/>
      <c r="C58" s="99"/>
      <c r="D58" s="100"/>
      <c r="E58" s="45"/>
      <c r="F58" s="31"/>
    </row>
    <row r="59" spans="1:6" x14ac:dyDescent="0.2">
      <c r="A59" s="101" t="str">
        <f>Pflegetool!C24</f>
        <v>PMEK K      Stand: 01.2025  - längstens gültig bis 31.12.2025  -  nur für den internen Gebrauch -</v>
      </c>
      <c r="B59" s="102"/>
      <c r="C59" s="102"/>
      <c r="D59" s="103"/>
      <c r="E59" s="45"/>
      <c r="F59" s="31"/>
    </row>
    <row r="60" spans="1:6" ht="15" thickBot="1" x14ac:dyDescent="0.25">
      <c r="A60" s="91" t="str">
        <f>Pflegetool!C25</f>
        <v>© DKV Deutsche Krankenversicherung AG</v>
      </c>
      <c r="B60" s="92"/>
      <c r="C60" s="92"/>
      <c r="D60" s="93"/>
      <c r="E60" s="57"/>
      <c r="F60" s="31"/>
    </row>
    <row r="61" spans="1:6" x14ac:dyDescent="0.2">
      <c r="A61" s="43"/>
      <c r="B61" s="43"/>
      <c r="C61" s="43"/>
      <c r="D61" s="43"/>
      <c r="E61" s="43"/>
    </row>
  </sheetData>
  <sheetProtection algorithmName="SHA-512" hashValue="0vQkLNeL8bpTgZeavSwKk9jP6+kIkOBSDtV7LU22ioRv5bvhl/IZv1pc5ckkMkKR3ei4LCWUO+dtdPzoOr6Viw==" saltValue="1Xsh+XoZEyuL/boLPwz3XQ==" spinCount="100000" sheet="1" formatColumns="0" formatRows="0" insertColumns="0" insertRows="0" insertHyperlinks="0" deleteColumns="0" deleteRows="0" sort="0" autoFilter="0" pivotTables="0"/>
  <customSheetViews>
    <customSheetView guid="{8E66C8A1-008D-4C1D-B9B3-C9986CFFDA16}" scale="80" fitToPage="1" hiddenRows="1" topLeftCell="A2">
      <selection activeCell="B54" sqref="B54"/>
      <pageMargins left="0.7" right="0.7" top="0.78740157499999996" bottom="0.78740157499999996" header="0.3" footer="0.3"/>
      <pageSetup paperSize="9" scale="78" orientation="landscape" r:id="rId1"/>
    </customSheetView>
  </customSheetViews>
  <mergeCells count="6">
    <mergeCell ref="A60:D60"/>
    <mergeCell ref="A1:D1"/>
    <mergeCell ref="E3:E4"/>
    <mergeCell ref="E30:E31"/>
    <mergeCell ref="A58:D58"/>
    <mergeCell ref="A59:D59"/>
  </mergeCells>
  <dataValidations count="1">
    <dataValidation type="list" allowBlank="1" showInputMessage="1" showErrorMessage="1" sqref="B4" xr:uid="{00000000-0002-0000-0100-000000000000}">
      <formula1>TGHöhePTG</formula1>
    </dataValidation>
  </dataValidations>
  <pageMargins left="0.7" right="0.7" top="0.78740157499999996" bottom="0.78740157499999996" header="0.3" footer="0.3"/>
  <pageSetup paperSize="9" scale="78"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Werte!$B$36:$B$46</xm:f>
          </x14:formula1>
          <xm:sqref>C4 B31:C31</xm:sqref>
        </x14:dataValidation>
        <x14:dataValidation type="list" allowBlank="1" showInputMessage="1" showErrorMessage="1" xr:uid="{00000000-0002-0000-0100-000002000000}">
          <x14:formula1>
            <xm:f>Tabelle1!$B$1:$O$1</xm:f>
          </x14:formula1>
          <xm:sqref>D3 D30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E505F-4229-45F0-9FF6-4479F91881EE}">
  <dimension ref="A1"/>
  <sheetViews>
    <sheetView workbookViewId="0">
      <selection activeCell="E27" sqref="E27"/>
    </sheetView>
  </sheetViews>
  <sheetFormatPr baseColWidth="10" defaultRowHeight="14.25" x14ac:dyDescent="0.2"/>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P16"/>
  <sheetViews>
    <sheetView zoomScaleNormal="100" workbookViewId="0">
      <pane xSplit="1" ySplit="1" topLeftCell="B9" activePane="bottomRight" state="frozen"/>
      <selection activeCell="E27" sqref="E27"/>
      <selection pane="topRight" activeCell="E27" sqref="E27"/>
      <selection pane="bottomLeft" activeCell="E27" sqref="E27"/>
      <selection pane="bottomRight" activeCell="E27" sqref="E27"/>
    </sheetView>
  </sheetViews>
  <sheetFormatPr baseColWidth="10" defaultColWidth="11" defaultRowHeight="14.25" x14ac:dyDescent="0.2"/>
  <cols>
    <col min="1" max="1" width="41.875" style="1" customWidth="1"/>
    <col min="2" max="2" width="51.375" style="1" customWidth="1"/>
    <col min="3" max="17" width="51.625" style="1" customWidth="1"/>
    <col min="18" max="16384" width="11" style="1"/>
  </cols>
  <sheetData>
    <row r="1" spans="1:16" x14ac:dyDescent="0.2">
      <c r="A1" s="1" t="s">
        <v>2</v>
      </c>
      <c r="B1" s="1" t="s">
        <v>50</v>
      </c>
      <c r="C1" s="1" t="s">
        <v>3</v>
      </c>
      <c r="D1" s="1" t="s">
        <v>56</v>
      </c>
      <c r="E1" s="1" t="s">
        <v>4</v>
      </c>
      <c r="F1" s="2" t="s">
        <v>9</v>
      </c>
      <c r="G1" s="1" t="s">
        <v>25</v>
      </c>
      <c r="H1" s="1" t="s">
        <v>10</v>
      </c>
      <c r="I1" s="1" t="s">
        <v>16</v>
      </c>
      <c r="J1" s="1" t="s">
        <v>17</v>
      </c>
      <c r="K1" s="1" t="s">
        <v>18</v>
      </c>
      <c r="L1" s="1" t="s">
        <v>19</v>
      </c>
      <c r="M1" s="1" t="s">
        <v>20</v>
      </c>
      <c r="N1" s="1" t="s">
        <v>21</v>
      </c>
      <c r="O1" s="1" t="s">
        <v>22</v>
      </c>
    </row>
    <row r="2" spans="1:16" ht="42.75" x14ac:dyDescent="0.2">
      <c r="A2" s="2" t="s">
        <v>35</v>
      </c>
      <c r="B2" s="2" t="s">
        <v>51</v>
      </c>
      <c r="C2" s="2" t="s">
        <v>15</v>
      </c>
      <c r="D2" s="2" t="s">
        <v>0</v>
      </c>
      <c r="E2" s="2" t="s">
        <v>14</v>
      </c>
      <c r="F2" s="2" t="s">
        <v>14</v>
      </c>
      <c r="G2" s="2" t="s">
        <v>90</v>
      </c>
      <c r="H2" s="2" t="s">
        <v>14</v>
      </c>
      <c r="I2" s="2" t="s">
        <v>14</v>
      </c>
      <c r="J2" s="2" t="s">
        <v>14</v>
      </c>
      <c r="K2" s="2" t="s">
        <v>14</v>
      </c>
      <c r="L2" s="2" t="s">
        <v>14</v>
      </c>
      <c r="M2" s="2" t="s">
        <v>14</v>
      </c>
      <c r="N2" s="2" t="s">
        <v>14</v>
      </c>
      <c r="O2" s="2" t="s">
        <v>14</v>
      </c>
    </row>
    <row r="3" spans="1:16" ht="384.75" x14ac:dyDescent="0.2">
      <c r="A3" s="2" t="s">
        <v>24</v>
      </c>
      <c r="B3" s="2" t="s">
        <v>151</v>
      </c>
      <c r="C3" s="2" t="s">
        <v>150</v>
      </c>
      <c r="D3" s="2" t="s">
        <v>0</v>
      </c>
      <c r="E3" s="2" t="s">
        <v>128</v>
      </c>
      <c r="F3" s="2" t="s">
        <v>129</v>
      </c>
      <c r="G3" s="2" t="s">
        <v>133</v>
      </c>
      <c r="H3" s="2" t="s">
        <v>32</v>
      </c>
      <c r="I3" s="2" t="s">
        <v>131</v>
      </c>
      <c r="J3" s="2" t="s">
        <v>130</v>
      </c>
      <c r="K3" s="2" t="s">
        <v>79</v>
      </c>
      <c r="L3" s="2" t="s">
        <v>80</v>
      </c>
      <c r="M3" s="2" t="s">
        <v>81</v>
      </c>
      <c r="N3" s="2" t="s">
        <v>82</v>
      </c>
      <c r="O3" s="2" t="s">
        <v>83</v>
      </c>
      <c r="P3" s="2"/>
    </row>
    <row r="4" spans="1:16" ht="99.75" x14ac:dyDescent="0.2">
      <c r="A4" s="2" t="s">
        <v>23</v>
      </c>
      <c r="B4" s="2" t="s">
        <v>152</v>
      </c>
      <c r="C4" s="2" t="s">
        <v>148</v>
      </c>
      <c r="D4" s="2" t="s">
        <v>0</v>
      </c>
      <c r="E4" s="2" t="s">
        <v>41</v>
      </c>
      <c r="F4" s="2" t="s">
        <v>40</v>
      </c>
      <c r="G4" s="2" t="s">
        <v>49</v>
      </c>
      <c r="H4" s="2" t="s">
        <v>42</v>
      </c>
      <c r="I4" s="2" t="s">
        <v>43</v>
      </c>
      <c r="J4" s="2" t="s">
        <v>92</v>
      </c>
      <c r="K4" s="2" t="s">
        <v>88</v>
      </c>
      <c r="L4" s="2" t="s">
        <v>87</v>
      </c>
      <c r="M4" s="2" t="s">
        <v>86</v>
      </c>
      <c r="N4" s="2" t="s">
        <v>85</v>
      </c>
      <c r="O4" s="2" t="s">
        <v>84</v>
      </c>
    </row>
    <row r="5" spans="1:16" ht="85.5" x14ac:dyDescent="0.2">
      <c r="A5" s="2" t="s">
        <v>36</v>
      </c>
      <c r="B5" s="2" t="s">
        <v>153</v>
      </c>
      <c r="C5" s="2" t="s">
        <v>145</v>
      </c>
      <c r="D5" s="1" t="s">
        <v>0</v>
      </c>
      <c r="E5" s="1" t="s">
        <v>0</v>
      </c>
      <c r="F5" s="1" t="s">
        <v>0</v>
      </c>
      <c r="G5" s="2" t="s">
        <v>27</v>
      </c>
      <c r="H5" s="1" t="s">
        <v>0</v>
      </c>
      <c r="I5" s="1" t="s">
        <v>0</v>
      </c>
      <c r="J5" s="1" t="s">
        <v>0</v>
      </c>
      <c r="K5" s="1" t="s">
        <v>0</v>
      </c>
      <c r="L5" s="1" t="s">
        <v>0</v>
      </c>
      <c r="M5" s="1" t="s">
        <v>0</v>
      </c>
      <c r="N5" s="1" t="s">
        <v>0</v>
      </c>
      <c r="O5" s="1" t="s">
        <v>0</v>
      </c>
    </row>
    <row r="6" spans="1:16" ht="114" x14ac:dyDescent="0.2">
      <c r="A6" s="2" t="s">
        <v>134</v>
      </c>
      <c r="B6" s="2" t="s">
        <v>154</v>
      </c>
      <c r="C6" s="2" t="s">
        <v>149</v>
      </c>
      <c r="D6" s="1" t="s">
        <v>0</v>
      </c>
      <c r="E6" s="1" t="s">
        <v>0</v>
      </c>
      <c r="F6" s="1" t="s">
        <v>0</v>
      </c>
      <c r="G6" s="2" t="s">
        <v>0</v>
      </c>
      <c r="H6" s="1" t="s">
        <v>0</v>
      </c>
      <c r="I6" s="1" t="s">
        <v>0</v>
      </c>
      <c r="J6" s="1" t="s">
        <v>0</v>
      </c>
      <c r="K6" s="1" t="s">
        <v>0</v>
      </c>
      <c r="L6" s="1" t="s">
        <v>0</v>
      </c>
      <c r="M6" s="1" t="s">
        <v>0</v>
      </c>
      <c r="N6" s="1" t="s">
        <v>0</v>
      </c>
      <c r="O6" s="1" t="s">
        <v>0</v>
      </c>
    </row>
    <row r="7" spans="1:16" ht="135.75" customHeight="1" x14ac:dyDescent="0.2">
      <c r="A7" s="2" t="s">
        <v>77</v>
      </c>
      <c r="B7" s="2" t="s">
        <v>5</v>
      </c>
      <c r="C7" s="63" t="s">
        <v>5</v>
      </c>
      <c r="D7" s="2" t="s">
        <v>135</v>
      </c>
      <c r="E7" s="2" t="s">
        <v>5</v>
      </c>
      <c r="F7" s="1" t="s">
        <v>0</v>
      </c>
      <c r="G7" s="1" t="s">
        <v>0</v>
      </c>
      <c r="H7" s="1" t="s">
        <v>0</v>
      </c>
      <c r="I7" s="1" t="s">
        <v>0</v>
      </c>
      <c r="J7" s="1" t="s">
        <v>33</v>
      </c>
      <c r="K7" s="1" t="s">
        <v>0</v>
      </c>
      <c r="L7" s="1" t="s">
        <v>0</v>
      </c>
      <c r="M7" s="1" t="s">
        <v>0</v>
      </c>
      <c r="N7" s="1" t="s">
        <v>0</v>
      </c>
      <c r="O7" s="1" t="s">
        <v>0</v>
      </c>
    </row>
    <row r="8" spans="1:16" ht="57.2" customHeight="1" x14ac:dyDescent="0.2">
      <c r="A8" s="1" t="s">
        <v>63</v>
      </c>
      <c r="B8" s="1" t="s">
        <v>0</v>
      </c>
      <c r="C8" s="1" t="s">
        <v>0</v>
      </c>
      <c r="D8" s="2" t="s">
        <v>73</v>
      </c>
      <c r="E8" s="1" t="s">
        <v>0</v>
      </c>
      <c r="F8" s="1" t="s">
        <v>0</v>
      </c>
      <c r="G8" s="1" t="s">
        <v>0</v>
      </c>
      <c r="H8" s="1" t="s">
        <v>0</v>
      </c>
      <c r="I8" s="1" t="s">
        <v>0</v>
      </c>
      <c r="J8" s="2" t="s">
        <v>91</v>
      </c>
      <c r="K8" s="1" t="s">
        <v>0</v>
      </c>
      <c r="L8" s="1" t="s">
        <v>0</v>
      </c>
      <c r="M8" s="1" t="s">
        <v>0</v>
      </c>
      <c r="N8" s="1" t="s">
        <v>0</v>
      </c>
      <c r="O8" s="1" t="s">
        <v>0</v>
      </c>
    </row>
    <row r="9" spans="1:16" ht="57.2" customHeight="1" x14ac:dyDescent="0.2">
      <c r="A9" s="2" t="s">
        <v>89</v>
      </c>
      <c r="B9" s="1" t="s">
        <v>0</v>
      </c>
      <c r="C9" s="1" t="s">
        <v>0</v>
      </c>
      <c r="D9" s="2" t="s">
        <v>58</v>
      </c>
      <c r="E9" s="1" t="s">
        <v>0</v>
      </c>
      <c r="F9" s="1" t="s">
        <v>0</v>
      </c>
      <c r="G9" s="1" t="s">
        <v>0</v>
      </c>
      <c r="H9" s="2" t="s">
        <v>11</v>
      </c>
      <c r="I9" s="1" t="s">
        <v>0</v>
      </c>
      <c r="J9" s="1" t="s">
        <v>0</v>
      </c>
      <c r="K9" s="1" t="s">
        <v>0</v>
      </c>
      <c r="L9" s="1" t="s">
        <v>0</v>
      </c>
      <c r="M9" s="1" t="s">
        <v>0</v>
      </c>
      <c r="N9" s="1" t="s">
        <v>0</v>
      </c>
      <c r="O9" s="1" t="s">
        <v>0</v>
      </c>
    </row>
    <row r="10" spans="1:16" ht="128.25" x14ac:dyDescent="0.2">
      <c r="A10" s="2" t="s">
        <v>29</v>
      </c>
      <c r="B10" s="2" t="s">
        <v>48</v>
      </c>
      <c r="C10" s="2" t="s">
        <v>48</v>
      </c>
      <c r="D10" s="2" t="s">
        <v>0</v>
      </c>
      <c r="E10" s="2" t="s">
        <v>31</v>
      </c>
      <c r="F10" s="2" t="s">
        <v>47</v>
      </c>
      <c r="G10" s="1" t="s">
        <v>0</v>
      </c>
      <c r="H10" s="2" t="s">
        <v>44</v>
      </c>
      <c r="I10" s="2" t="s">
        <v>47</v>
      </c>
      <c r="J10" s="2" t="s">
        <v>47</v>
      </c>
      <c r="K10" s="2" t="s">
        <v>95</v>
      </c>
      <c r="L10" s="2" t="s">
        <v>95</v>
      </c>
      <c r="M10" s="2" t="s">
        <v>95</v>
      </c>
      <c r="N10" s="2" t="s">
        <v>95</v>
      </c>
      <c r="O10" s="2" t="s">
        <v>95</v>
      </c>
    </row>
    <row r="11" spans="1:16" ht="71.25" x14ac:dyDescent="0.2">
      <c r="A11" s="2" t="s">
        <v>37</v>
      </c>
      <c r="B11" s="2" t="s">
        <v>61</v>
      </c>
      <c r="C11" s="2" t="s">
        <v>61</v>
      </c>
      <c r="D11" s="2" t="s">
        <v>72</v>
      </c>
      <c r="E11" s="2" t="s">
        <v>1</v>
      </c>
      <c r="F11" s="2" t="s">
        <v>1</v>
      </c>
      <c r="G11" s="2" t="s">
        <v>1</v>
      </c>
      <c r="H11" s="2" t="s">
        <v>28</v>
      </c>
      <c r="I11" s="2" t="s">
        <v>61</v>
      </c>
      <c r="J11" s="2" t="s">
        <v>61</v>
      </c>
      <c r="K11" s="2" t="s">
        <v>61</v>
      </c>
      <c r="L11" s="2" t="s">
        <v>61</v>
      </c>
      <c r="M11" s="2" t="s">
        <v>61</v>
      </c>
      <c r="N11" s="2" t="s">
        <v>61</v>
      </c>
      <c r="O11" s="2" t="s">
        <v>61</v>
      </c>
    </row>
    <row r="12" spans="1:16" ht="57" x14ac:dyDescent="0.2">
      <c r="A12" s="2" t="s">
        <v>38</v>
      </c>
      <c r="B12" s="2" t="s">
        <v>13</v>
      </c>
      <c r="C12" s="2" t="s">
        <v>13</v>
      </c>
      <c r="D12" s="2" t="s">
        <v>57</v>
      </c>
      <c r="E12" s="2" t="s">
        <v>13</v>
      </c>
      <c r="F12" s="2" t="s">
        <v>13</v>
      </c>
      <c r="G12" s="2" t="s">
        <v>13</v>
      </c>
      <c r="H12" s="1" t="s">
        <v>0</v>
      </c>
      <c r="I12" s="2" t="s">
        <v>13</v>
      </c>
      <c r="J12" s="2" t="s">
        <v>13</v>
      </c>
      <c r="K12" s="2" t="s">
        <v>94</v>
      </c>
      <c r="L12" s="2" t="s">
        <v>94</v>
      </c>
      <c r="M12" s="2" t="s">
        <v>94</v>
      </c>
      <c r="N12" s="2" t="s">
        <v>94</v>
      </c>
      <c r="O12" s="2" t="s">
        <v>94</v>
      </c>
    </row>
    <row r="13" spans="1:16" x14ac:dyDescent="0.2">
      <c r="A13" s="1" t="s">
        <v>6</v>
      </c>
      <c r="B13" s="1" t="s">
        <v>0</v>
      </c>
      <c r="C13" s="1" t="s">
        <v>0</v>
      </c>
      <c r="D13" s="1" t="s">
        <v>0</v>
      </c>
      <c r="E13" s="1" t="s">
        <v>0</v>
      </c>
      <c r="F13" s="1" t="s">
        <v>0</v>
      </c>
      <c r="G13" s="1" t="s">
        <v>0</v>
      </c>
      <c r="H13" s="1" t="s">
        <v>12</v>
      </c>
      <c r="I13" s="1" t="s">
        <v>0</v>
      </c>
      <c r="J13" s="1" t="s">
        <v>0</v>
      </c>
      <c r="K13" s="1" t="s">
        <v>0</v>
      </c>
      <c r="L13" s="1" t="s">
        <v>0</v>
      </c>
      <c r="M13" s="1" t="s">
        <v>0</v>
      </c>
      <c r="N13" s="1" t="s">
        <v>0</v>
      </c>
      <c r="O13" s="1" t="s">
        <v>0</v>
      </c>
    </row>
    <row r="14" spans="1:16" ht="57" x14ac:dyDescent="0.2">
      <c r="A14" s="1" t="s">
        <v>7</v>
      </c>
      <c r="B14" s="2" t="s">
        <v>62</v>
      </c>
      <c r="C14" s="2" t="s">
        <v>34</v>
      </c>
      <c r="D14" s="2" t="s">
        <v>34</v>
      </c>
      <c r="E14" s="2" t="s">
        <v>34</v>
      </c>
      <c r="F14" s="2" t="s">
        <v>34</v>
      </c>
      <c r="G14" s="2" t="s">
        <v>34</v>
      </c>
      <c r="H14" s="2" t="s">
        <v>34</v>
      </c>
      <c r="I14" s="2" t="s">
        <v>34</v>
      </c>
      <c r="J14" s="2" t="s">
        <v>34</v>
      </c>
      <c r="K14" s="2" t="s">
        <v>34</v>
      </c>
      <c r="L14" s="2" t="s">
        <v>34</v>
      </c>
      <c r="M14" s="2" t="s">
        <v>34</v>
      </c>
      <c r="N14" s="2" t="s">
        <v>34</v>
      </c>
      <c r="O14" s="2" t="s">
        <v>34</v>
      </c>
    </row>
    <row r="15" spans="1:16" ht="114" x14ac:dyDescent="0.2">
      <c r="A15" s="1" t="s">
        <v>8</v>
      </c>
      <c r="B15" s="2" t="s">
        <v>45</v>
      </c>
      <c r="C15" s="2" t="s">
        <v>45</v>
      </c>
      <c r="D15" s="2" t="s">
        <v>59</v>
      </c>
      <c r="E15" s="2" t="s">
        <v>45</v>
      </c>
      <c r="F15" s="2" t="s">
        <v>45</v>
      </c>
      <c r="G15" s="2" t="s">
        <v>46</v>
      </c>
      <c r="H15" s="2" t="s">
        <v>45</v>
      </c>
      <c r="I15" s="2" t="s">
        <v>45</v>
      </c>
      <c r="J15" s="2" t="s">
        <v>45</v>
      </c>
      <c r="K15" s="2" t="s">
        <v>96</v>
      </c>
      <c r="L15" s="2" t="s">
        <v>96</v>
      </c>
      <c r="M15" s="2" t="s">
        <v>96</v>
      </c>
      <c r="N15" s="2" t="s">
        <v>96</v>
      </c>
      <c r="O15" s="2" t="s">
        <v>96</v>
      </c>
    </row>
    <row r="16" spans="1:16" ht="85.5" x14ac:dyDescent="0.2">
      <c r="A16" s="2" t="s">
        <v>39</v>
      </c>
      <c r="B16" s="2" t="s">
        <v>26</v>
      </c>
      <c r="C16" s="2" t="s">
        <v>26</v>
      </c>
      <c r="D16" s="2" t="s">
        <v>60</v>
      </c>
      <c r="E16" s="2" t="s">
        <v>26</v>
      </c>
      <c r="F16" s="2" t="s">
        <v>26</v>
      </c>
      <c r="G16" s="2" t="s">
        <v>26</v>
      </c>
      <c r="H16" s="2" t="s">
        <v>26</v>
      </c>
      <c r="I16" s="2" t="s">
        <v>26</v>
      </c>
      <c r="J16" s="2" t="s">
        <v>26</v>
      </c>
      <c r="K16" s="2" t="s">
        <v>26</v>
      </c>
      <c r="L16" s="2" t="s">
        <v>26</v>
      </c>
      <c r="M16" s="2" t="s">
        <v>26</v>
      </c>
      <c r="N16" s="2" t="s">
        <v>26</v>
      </c>
      <c r="O16" s="2" t="s">
        <v>26</v>
      </c>
    </row>
  </sheetData>
  <customSheetViews>
    <customSheetView guid="{8E66C8A1-008D-4C1D-B9B3-C9986CFFDA16}" scale="70" state="hidden">
      <pane xSplit="1" ySplit="1" topLeftCell="L5" activePane="bottomRight" state="frozen"/>
      <selection pane="bottomRight" activeCell="M2" sqref="M2"/>
      <pageMargins left="0.7" right="0.7" top="0.78740157499999996" bottom="0.78740157499999996" header="0.3" footer="0.3"/>
      <pageSetup paperSize="9" orientation="portrait" r:id="rId1"/>
    </customSheetView>
  </customSheetViews>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46"/>
  <sheetViews>
    <sheetView workbookViewId="0">
      <selection activeCell="E27" sqref="E27"/>
    </sheetView>
  </sheetViews>
  <sheetFormatPr baseColWidth="10" defaultColWidth="11.25" defaultRowHeight="14.25" x14ac:dyDescent="0.2"/>
  <cols>
    <col min="1" max="16384" width="11.25" style="64"/>
  </cols>
  <sheetData>
    <row r="2" spans="1:6" x14ac:dyDescent="0.2">
      <c r="A2" s="64" t="s">
        <v>109</v>
      </c>
      <c r="B2" s="70">
        <v>5</v>
      </c>
      <c r="F2" s="70"/>
    </row>
    <row r="3" spans="1:6" x14ac:dyDescent="0.2">
      <c r="B3" s="71">
        <v>10</v>
      </c>
      <c r="F3" s="71"/>
    </row>
    <row r="4" spans="1:6" x14ac:dyDescent="0.2">
      <c r="B4" s="71">
        <v>15</v>
      </c>
      <c r="F4" s="71"/>
    </row>
    <row r="5" spans="1:6" x14ac:dyDescent="0.2">
      <c r="B5" s="71">
        <v>20</v>
      </c>
      <c r="F5" s="71"/>
    </row>
    <row r="6" spans="1:6" x14ac:dyDescent="0.2">
      <c r="B6" s="71">
        <v>25</v>
      </c>
      <c r="C6" s="72"/>
      <c r="D6" s="75"/>
      <c r="F6" s="71"/>
    </row>
    <row r="7" spans="1:6" x14ac:dyDescent="0.2">
      <c r="B7" s="71">
        <v>30</v>
      </c>
      <c r="F7" s="71"/>
    </row>
    <row r="8" spans="1:6" x14ac:dyDescent="0.2">
      <c r="B8" s="71">
        <v>35</v>
      </c>
      <c r="F8" s="71"/>
    </row>
    <row r="9" spans="1:6" x14ac:dyDescent="0.2">
      <c r="B9" s="71">
        <v>40</v>
      </c>
      <c r="F9" s="71"/>
    </row>
    <row r="10" spans="1:6" x14ac:dyDescent="0.2">
      <c r="B10" s="71">
        <v>45</v>
      </c>
      <c r="F10" s="71"/>
    </row>
    <row r="11" spans="1:6" x14ac:dyDescent="0.2">
      <c r="B11" s="71">
        <v>50</v>
      </c>
      <c r="F11" s="71"/>
    </row>
    <row r="12" spans="1:6" x14ac:dyDescent="0.2">
      <c r="B12" s="71">
        <v>55</v>
      </c>
      <c r="F12" s="71"/>
    </row>
    <row r="13" spans="1:6" x14ac:dyDescent="0.2">
      <c r="B13" s="71">
        <v>60</v>
      </c>
      <c r="F13" s="71"/>
    </row>
    <row r="14" spans="1:6" x14ac:dyDescent="0.2">
      <c r="B14" s="71">
        <v>65</v>
      </c>
      <c r="F14" s="71"/>
    </row>
    <row r="15" spans="1:6" x14ac:dyDescent="0.2">
      <c r="B15" s="71">
        <v>70</v>
      </c>
      <c r="F15" s="71"/>
    </row>
    <row r="16" spans="1:6" x14ac:dyDescent="0.2">
      <c r="B16" s="71">
        <v>75</v>
      </c>
      <c r="F16" s="71"/>
    </row>
    <row r="17" spans="2:6" x14ac:dyDescent="0.2">
      <c r="B17" s="71">
        <v>80</v>
      </c>
      <c r="F17" s="71"/>
    </row>
    <row r="18" spans="2:6" x14ac:dyDescent="0.2">
      <c r="B18" s="71">
        <v>85</v>
      </c>
      <c r="F18" s="71"/>
    </row>
    <row r="19" spans="2:6" x14ac:dyDescent="0.2">
      <c r="B19" s="71">
        <v>90</v>
      </c>
      <c r="F19" s="71"/>
    </row>
    <row r="20" spans="2:6" x14ac:dyDescent="0.2">
      <c r="B20" s="71">
        <v>95</v>
      </c>
      <c r="F20" s="71"/>
    </row>
    <row r="21" spans="2:6" x14ac:dyDescent="0.2">
      <c r="B21" s="71">
        <v>100</v>
      </c>
      <c r="F21" s="71"/>
    </row>
    <row r="22" spans="2:6" x14ac:dyDescent="0.2">
      <c r="B22" s="71">
        <v>105</v>
      </c>
      <c r="F22" s="71"/>
    </row>
    <row r="23" spans="2:6" x14ac:dyDescent="0.2">
      <c r="B23" s="71">
        <v>110</v>
      </c>
      <c r="F23" s="71"/>
    </row>
    <row r="24" spans="2:6" x14ac:dyDescent="0.2">
      <c r="B24" s="71">
        <v>115</v>
      </c>
      <c r="F24" s="71"/>
    </row>
    <row r="25" spans="2:6" x14ac:dyDescent="0.2">
      <c r="B25" s="71">
        <v>120</v>
      </c>
      <c r="F25" s="71"/>
    </row>
    <row r="26" spans="2:6" x14ac:dyDescent="0.2">
      <c r="B26" s="71">
        <v>125</v>
      </c>
      <c r="F26" s="71"/>
    </row>
    <row r="27" spans="2:6" x14ac:dyDescent="0.2">
      <c r="B27" s="71">
        <v>130</v>
      </c>
      <c r="F27" s="71"/>
    </row>
    <row r="28" spans="2:6" x14ac:dyDescent="0.2">
      <c r="B28" s="71">
        <v>135</v>
      </c>
      <c r="F28" s="71"/>
    </row>
    <row r="29" spans="2:6" x14ac:dyDescent="0.2">
      <c r="B29" s="71">
        <v>140</v>
      </c>
      <c r="F29" s="71"/>
    </row>
    <row r="30" spans="2:6" x14ac:dyDescent="0.2">
      <c r="B30" s="71">
        <v>145</v>
      </c>
      <c r="F30" s="71"/>
    </row>
    <row r="31" spans="2:6" x14ac:dyDescent="0.2">
      <c r="B31" s="71">
        <v>150</v>
      </c>
      <c r="F31" s="71"/>
    </row>
    <row r="32" spans="2:6" x14ac:dyDescent="0.2">
      <c r="B32" s="71">
        <v>155</v>
      </c>
      <c r="F32" s="71"/>
    </row>
    <row r="33" spans="1:6" x14ac:dyDescent="0.2">
      <c r="B33" s="71">
        <v>160</v>
      </c>
      <c r="F33" s="73"/>
    </row>
    <row r="36" spans="1:6" x14ac:dyDescent="0.2">
      <c r="A36" s="64" t="s">
        <v>110</v>
      </c>
      <c r="B36" s="71">
        <v>10</v>
      </c>
      <c r="E36" s="64">
        <v>100</v>
      </c>
    </row>
    <row r="37" spans="1:6" x14ac:dyDescent="0.2">
      <c r="B37" s="71">
        <v>20</v>
      </c>
    </row>
    <row r="38" spans="1:6" x14ac:dyDescent="0.2">
      <c r="B38" s="74">
        <v>30</v>
      </c>
    </row>
    <row r="39" spans="1:6" x14ac:dyDescent="0.2">
      <c r="B39" s="71">
        <v>40</v>
      </c>
    </row>
    <row r="40" spans="1:6" x14ac:dyDescent="0.2">
      <c r="B40" s="71">
        <v>50</v>
      </c>
    </row>
    <row r="41" spans="1:6" x14ac:dyDescent="0.2">
      <c r="B41" s="74">
        <v>60</v>
      </c>
    </row>
    <row r="42" spans="1:6" x14ac:dyDescent="0.2">
      <c r="B42" s="71">
        <v>70</v>
      </c>
    </row>
    <row r="43" spans="1:6" x14ac:dyDescent="0.2">
      <c r="B43" s="71">
        <v>80</v>
      </c>
    </row>
    <row r="44" spans="1:6" x14ac:dyDescent="0.2">
      <c r="B44" s="71">
        <v>90</v>
      </c>
    </row>
    <row r="45" spans="1:6" x14ac:dyDescent="0.2">
      <c r="B45" s="71">
        <v>100</v>
      </c>
    </row>
    <row r="46" spans="1:6" x14ac:dyDescent="0.2">
      <c r="B46" s="64">
        <v>110</v>
      </c>
    </row>
  </sheetData>
  <customSheetViews>
    <customSheetView guid="{8E66C8A1-008D-4C1D-B9B3-C9986CFFDA16}" state="hidden" topLeftCell="A25">
      <selection activeCell="M2" sqref="M2"/>
      <pageMargins left="0.7" right="0.7" top="0.78740157499999996" bottom="0.78740157499999996" header="0.3" footer="0.3"/>
    </customSheetView>
  </customSheetView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35"/>
  <sheetViews>
    <sheetView workbookViewId="0">
      <selection activeCell="E27" sqref="E27"/>
    </sheetView>
  </sheetViews>
  <sheetFormatPr baseColWidth="10" defaultColWidth="11.25" defaultRowHeight="14.25" x14ac:dyDescent="0.2"/>
  <cols>
    <col min="1" max="1" width="11.25" style="64"/>
    <col min="2" max="2" width="20" style="64" bestFit="1" customWidth="1"/>
    <col min="3" max="3" width="41.375" style="64" customWidth="1"/>
    <col min="4" max="4" width="15.75" style="64" bestFit="1" customWidth="1"/>
    <col min="5" max="16384" width="11.25" style="64"/>
  </cols>
  <sheetData>
    <row r="2" spans="2:4" ht="15" thickBot="1" x14ac:dyDescent="0.25"/>
    <row r="3" spans="2:4" ht="15.75" thickBot="1" x14ac:dyDescent="0.25">
      <c r="B3" s="65" t="s">
        <v>119</v>
      </c>
      <c r="C3" s="66" t="s">
        <v>117</v>
      </c>
      <c r="D3" s="67" t="s">
        <v>120</v>
      </c>
    </row>
    <row r="4" spans="2:4" x14ac:dyDescent="0.2">
      <c r="B4" s="81" t="s">
        <v>118</v>
      </c>
      <c r="C4" s="73" t="s">
        <v>122</v>
      </c>
      <c r="D4" s="82" t="s">
        <v>121</v>
      </c>
    </row>
    <row r="5" spans="2:4" ht="42.75" x14ac:dyDescent="0.2">
      <c r="B5" s="78" t="s">
        <v>123</v>
      </c>
      <c r="C5" s="77" t="s">
        <v>124</v>
      </c>
      <c r="D5" s="68" t="s">
        <v>125</v>
      </c>
    </row>
    <row r="6" spans="2:4" ht="71.25" x14ac:dyDescent="0.2">
      <c r="B6" s="78" t="s">
        <v>126</v>
      </c>
      <c r="C6" s="77" t="s">
        <v>132</v>
      </c>
      <c r="D6" s="68" t="s">
        <v>127</v>
      </c>
    </row>
    <row r="7" spans="2:4" ht="55.5" x14ac:dyDescent="0.2">
      <c r="B7" s="78" t="s">
        <v>136</v>
      </c>
      <c r="C7" s="86" t="s">
        <v>139</v>
      </c>
      <c r="D7" s="68" t="s">
        <v>125</v>
      </c>
    </row>
    <row r="8" spans="2:4" ht="28.5" x14ac:dyDescent="0.2">
      <c r="B8" s="78" t="s">
        <v>137</v>
      </c>
      <c r="C8" s="77" t="s">
        <v>138</v>
      </c>
      <c r="D8" s="68" t="s">
        <v>127</v>
      </c>
    </row>
    <row r="9" spans="2:4" ht="42.75" x14ac:dyDescent="0.2">
      <c r="B9" s="78" t="s">
        <v>140</v>
      </c>
      <c r="C9" s="77" t="s">
        <v>144</v>
      </c>
      <c r="D9" s="68" t="s">
        <v>125</v>
      </c>
    </row>
    <row r="10" spans="2:4" ht="28.5" x14ac:dyDescent="0.2">
      <c r="B10" s="78" t="s">
        <v>143</v>
      </c>
      <c r="C10" s="77" t="s">
        <v>141</v>
      </c>
      <c r="D10" s="68" t="s">
        <v>142</v>
      </c>
    </row>
    <row r="11" spans="2:4" x14ac:dyDescent="0.2">
      <c r="B11" s="78" t="s">
        <v>146</v>
      </c>
      <c r="C11" s="76" t="s">
        <v>147</v>
      </c>
      <c r="D11" s="68" t="s">
        <v>142</v>
      </c>
    </row>
    <row r="12" spans="2:4" x14ac:dyDescent="0.2">
      <c r="B12" s="78" t="s">
        <v>156</v>
      </c>
      <c r="C12" s="76" t="s">
        <v>157</v>
      </c>
      <c r="D12" s="68" t="s">
        <v>142</v>
      </c>
    </row>
    <row r="13" spans="2:4" x14ac:dyDescent="0.2">
      <c r="B13" s="78"/>
      <c r="C13" s="76"/>
      <c r="D13" s="68"/>
    </row>
    <row r="14" spans="2:4" x14ac:dyDescent="0.2">
      <c r="B14" s="78"/>
      <c r="C14" s="76"/>
      <c r="D14" s="68"/>
    </row>
    <row r="15" spans="2:4" x14ac:dyDescent="0.2">
      <c r="B15" s="78"/>
      <c r="C15" s="76"/>
      <c r="D15" s="68"/>
    </row>
    <row r="16" spans="2:4" x14ac:dyDescent="0.2">
      <c r="B16" s="78"/>
      <c r="C16" s="76"/>
      <c r="D16" s="68"/>
    </row>
    <row r="17" spans="2:4" x14ac:dyDescent="0.2">
      <c r="B17" s="78"/>
      <c r="C17" s="76"/>
      <c r="D17" s="68"/>
    </row>
    <row r="18" spans="2:4" x14ac:dyDescent="0.2">
      <c r="B18" s="78"/>
      <c r="C18" s="76"/>
      <c r="D18" s="68"/>
    </row>
    <row r="19" spans="2:4" x14ac:dyDescent="0.2">
      <c r="B19" s="78"/>
      <c r="C19" s="76"/>
      <c r="D19" s="68"/>
    </row>
    <row r="20" spans="2:4" x14ac:dyDescent="0.2">
      <c r="B20" s="78"/>
      <c r="C20" s="76"/>
      <c r="D20" s="68"/>
    </row>
    <row r="21" spans="2:4" x14ac:dyDescent="0.2">
      <c r="B21" s="78"/>
      <c r="C21" s="76"/>
      <c r="D21" s="68"/>
    </row>
    <row r="22" spans="2:4" x14ac:dyDescent="0.2">
      <c r="B22" s="78"/>
      <c r="C22" s="76"/>
      <c r="D22" s="68"/>
    </row>
    <row r="23" spans="2:4" x14ac:dyDescent="0.2">
      <c r="B23" s="78"/>
      <c r="C23" s="76"/>
      <c r="D23" s="68"/>
    </row>
    <row r="24" spans="2:4" x14ac:dyDescent="0.2">
      <c r="B24" s="78"/>
      <c r="C24" s="76"/>
      <c r="D24" s="68"/>
    </row>
    <row r="25" spans="2:4" x14ac:dyDescent="0.2">
      <c r="B25" s="78"/>
      <c r="C25" s="76"/>
      <c r="D25" s="68"/>
    </row>
    <row r="26" spans="2:4" x14ac:dyDescent="0.2">
      <c r="B26" s="78"/>
      <c r="C26" s="76"/>
      <c r="D26" s="68"/>
    </row>
    <row r="27" spans="2:4" x14ac:dyDescent="0.2">
      <c r="B27" s="78"/>
      <c r="C27" s="76"/>
      <c r="D27" s="68"/>
    </row>
    <row r="28" spans="2:4" x14ac:dyDescent="0.2">
      <c r="B28" s="78"/>
      <c r="C28" s="76"/>
      <c r="D28" s="68"/>
    </row>
    <row r="29" spans="2:4" x14ac:dyDescent="0.2">
      <c r="B29" s="78"/>
      <c r="C29" s="76"/>
      <c r="D29" s="68"/>
    </row>
    <row r="30" spans="2:4" x14ac:dyDescent="0.2">
      <c r="B30" s="78"/>
      <c r="C30" s="76"/>
      <c r="D30" s="68"/>
    </row>
    <row r="31" spans="2:4" x14ac:dyDescent="0.2">
      <c r="B31" s="78"/>
      <c r="C31" s="76"/>
      <c r="D31" s="68"/>
    </row>
    <row r="32" spans="2:4" x14ac:dyDescent="0.2">
      <c r="B32" s="78"/>
      <c r="C32" s="76"/>
      <c r="D32" s="68"/>
    </row>
    <row r="33" spans="2:4" x14ac:dyDescent="0.2">
      <c r="B33" s="78"/>
      <c r="C33" s="76"/>
      <c r="D33" s="68"/>
    </row>
    <row r="34" spans="2:4" x14ac:dyDescent="0.2">
      <c r="B34" s="78"/>
      <c r="C34" s="76"/>
      <c r="D34" s="68"/>
    </row>
    <row r="35" spans="2:4" ht="15" thickBot="1" x14ac:dyDescent="0.25">
      <c r="B35" s="79"/>
      <c r="C35" s="80"/>
      <c r="D35" s="69"/>
    </row>
  </sheetData>
  <hyperlinks>
    <hyperlink ref="C7" r:id="rId1" display="..\01 Orga &amp; Mails\Mails\2022-05-03 WittkopfPflege-Vergleichstool.msg" xr:uid="{00000000-0004-0000-0400-000000000000}"/>
  </hyperlinks>
  <pageMargins left="0.7" right="0.7" top="0.78740157499999996" bottom="0.78740157499999996"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EW_Status xmlns="95ae4f55-59ef-46bd-a38d-fa0b088c8aad">in Arbeit</EW_Status>
    <TaxKeywordTaxHTField xmlns="95ae4f55-59ef-46bd-a38d-fa0b088c8aad">
      <Terms xmlns="http://schemas.microsoft.com/office/infopath/2007/PartnerControls"/>
    </TaxKeywordTaxHTField>
    <EW_TaxonomyTaxHTField0 xmlns="95ae4f55-59ef-46bd-a38d-fa0b088c8aad">
      <Terms xmlns="http://schemas.microsoft.com/office/infopath/2007/PartnerControls"/>
    </EW_TaxonomyTaxHTField0>
    <EW_TaxDocumentTypeTaxHTField0 xmlns="95ae4f55-59ef-46bd-a38d-fa0b088c8aad">
      <Terms xmlns="http://schemas.microsoft.com/office/infopath/2007/PartnerControls"/>
    </EW_TaxDocumentTypeTaxHTField0>
    <EW_CompletionInPercent xmlns="95ae4f55-59ef-46bd-a38d-fa0b088c8aad" xsi:nil="true"/>
    <EW_Notes xmlns="95ae4f55-59ef-46bd-a38d-fa0b088c8aad" xsi:nil="true"/>
    <TaxCatchAll xmlns="e5a46df2-3c9c-425f-b47c-6b56594e4bdd"/>
    <_dlc_DocId xmlns="95ae4f55-59ef-46bd-a38d-fa0b088c8aad">J2YMZUKZ23KF-2138366631-12</_dlc_DocId>
    <_dlc_DocIdUrl xmlns="95ae4f55-59ef-46bd-a38d-fa0b088c8aad">
      <Url>http://ergoweb-teams/sites/Vertriebsunterstuetzung-Gesundheit/_layouts/DocIdRedir.aspx?ID=J2YMZUKZ23KF-2138366631-12</Url>
      <Description>J2YMZUKZ23KF-2138366631-12</Description>
    </_dlc_DocIdUrl>
  </documentManagement>
</p:properties>
</file>

<file path=customXml/item3.xml><?xml version="1.0" encoding="utf-8"?>
<?mso-contentType ?>
<SharedContentType xmlns="Microsoft.SharePoint.Taxonomy.ContentTypeSync" SourceId="d9343bc8-c08c-4b5e-9ea8-720554b45d14" ContentTypeId="0x010100DE0DC8208FCAD649B3284DF2F2A74A90" PreviousValue="false"/>
</file>

<file path=customXml/item4.xml><?xml version="1.0" encoding="utf-8"?>
<ct:contentTypeSchema xmlns:ct="http://schemas.microsoft.com/office/2006/metadata/contentType" xmlns:ma="http://schemas.microsoft.com/office/2006/metadata/properties/metaAttributes" ct:_="" ma:_="" ma:contentTypeName="Word" ma:contentTypeID="0x010100DE0DC8208FCAD649B3284DF2F2A74A9000AF464BB5C090F24BBA4C1F67B7DC5714" ma:contentTypeVersion="14" ma:contentTypeDescription="eine neue Word-Datei erstellen" ma:contentTypeScope="" ma:versionID="cbfd2b16d5c0eac22eddc314114bc76e">
  <xsd:schema xmlns:xsd="http://www.w3.org/2001/XMLSchema" xmlns:xs="http://www.w3.org/2001/XMLSchema" xmlns:p="http://schemas.microsoft.com/office/2006/metadata/properties" xmlns:ns2="95ae4f55-59ef-46bd-a38d-fa0b088c8aad" xmlns:ns3="e5a46df2-3c9c-425f-b47c-6b56594e4bdd" targetNamespace="http://schemas.microsoft.com/office/2006/metadata/properties" ma:root="true" ma:fieldsID="eadc7cf18ce51832266bee74c8c3124e" ns2:_="" ns3:_="">
    <xsd:import namespace="95ae4f55-59ef-46bd-a38d-fa0b088c8aad"/>
    <xsd:import namespace="e5a46df2-3c9c-425f-b47c-6b56594e4bdd"/>
    <xsd:element name="properties">
      <xsd:complexType>
        <xsd:sequence>
          <xsd:element name="documentManagement">
            <xsd:complexType>
              <xsd:all>
                <xsd:element ref="ns2:EW_Notes" minOccurs="0"/>
                <xsd:element ref="ns2:EW_TaxDocumentTypeTaxHTField0" minOccurs="0"/>
                <xsd:element ref="ns3:TaxCatchAll" minOccurs="0"/>
                <xsd:element ref="ns3:TaxCatchAllLabel" minOccurs="0"/>
                <xsd:element ref="ns2:EW_CompletionInPercent" minOccurs="0"/>
                <xsd:element ref="ns2:EW_Status" minOccurs="0"/>
                <xsd:element ref="ns2:EW_TaxonomyTaxHTField0" minOccurs="0"/>
                <xsd:element ref="ns2:_dlc_DocId" minOccurs="0"/>
                <xsd:element ref="ns2:_dlc_DocIdUrl" minOccurs="0"/>
                <xsd:element ref="ns2:_dlc_DocIdPersistId" minOccurs="0"/>
                <xsd:element ref="ns2: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ae4f55-59ef-46bd-a38d-fa0b088c8aad" elementFormDefault="qualified">
    <xsd:import namespace="http://schemas.microsoft.com/office/2006/documentManagement/types"/>
    <xsd:import namespace="http://schemas.microsoft.com/office/infopath/2007/PartnerControls"/>
    <xsd:element name="EW_Notes" ma:index="8" nillable="true" ma:displayName="Bemerkungen" ma:internalName="EW_Notes">
      <xsd:simpleType>
        <xsd:restriction base="dms:Text">
          <xsd:maxLength value="255"/>
        </xsd:restriction>
      </xsd:simpleType>
    </xsd:element>
    <xsd:element name="EW_TaxDocumentTypeTaxHTField0" ma:index="9" nillable="true" ma:taxonomy="true" ma:internalName="EW_TaxDocumentTypeTaxHTField0" ma:taxonomyFieldName="EW_TaxDocumentType" ma:displayName="Dokumentenart" ma:default="" ma:fieldId="{bcb26192-a5c0-4370-8095-dafe434a48f7}" ma:taxonomyMulti="true" ma:sspId="d9343bc8-c08c-4b5e-9ea8-720554b45d14" ma:termSetId="fa485dcf-d3f4-4a27-8a8d-2922206477c7" ma:anchorId="4d27abae-adf8-447a-b9ea-b4c6819c8afe" ma:open="false" ma:isKeyword="false">
      <xsd:complexType>
        <xsd:sequence>
          <xsd:element ref="pc:Terms" minOccurs="0" maxOccurs="1"/>
        </xsd:sequence>
      </xsd:complexType>
    </xsd:element>
    <xsd:element name="EW_CompletionInPercent" ma:index="13" nillable="true" ma:displayName="Fertigstellungsgrad in %" ma:format="Dropdown" ma:internalName="EW_CompletionInPercent" ma:readOnly="false">
      <xsd:simpleType>
        <xsd:restriction base="dms:Choice">
          <xsd:enumeration value="0 %"/>
          <xsd:enumeration value="25 %"/>
          <xsd:enumeration value="50 %"/>
          <xsd:enumeration value="75 %"/>
          <xsd:enumeration value="100 %"/>
        </xsd:restriction>
      </xsd:simpleType>
    </xsd:element>
    <xsd:element name="EW_Status" ma:index="14" nillable="true" ma:displayName="Status" ma:default="in Arbeit" ma:format="Dropdown" ma:internalName="EW_Status">
      <xsd:simpleType>
        <xsd:restriction base="dms:Choice">
          <xsd:enumeration value="in Arbeit"/>
          <xsd:enumeration value="fertig"/>
        </xsd:restriction>
      </xsd:simpleType>
    </xsd:element>
    <xsd:element name="EW_TaxonomyTaxHTField0" ma:index="15" nillable="true" ma:taxonomy="true" ma:internalName="EW_TaxonomyTaxHTField0" ma:taxonomyFieldName="EW_Taxonomy" ma:displayName="ERGO Metadaten" ma:default="" ma:fieldId="{be3faeb9-9611-4b72-af06-e7688e0b738b}" ma:taxonomyMulti="true" ma:sspId="d9343bc8-c08c-4b5e-9ea8-720554b45d14" ma:termSetId="fa485dcf-d3f4-4a27-8a8d-2922206477c7" ma:anchorId="00000000-0000-0000-0000-000000000000" ma:open="false" ma:isKeyword="false">
      <xsd:complexType>
        <xsd:sequence>
          <xsd:element ref="pc:Terms" minOccurs="0" maxOccurs="1"/>
        </xsd:sequence>
      </xsd:complexType>
    </xsd:element>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TaxKeywordTaxHTField" ma:index="21" nillable="true" ma:taxonomy="true" ma:internalName="TaxKeywordTaxHTField" ma:taxonomyFieldName="TaxKeyword" ma:displayName="Unternehmensstichwörter" ma:fieldId="{23f27201-bee3-471e-b2e7-b64fd8b7ca38}" ma:taxonomyMulti="true" ma:sspId="d9343bc8-c08c-4b5e-9ea8-720554b45d14"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a46df2-3c9c-425f-b47c-6b56594e4bd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129b05d-fee9-4e0c-be54-f065dbf95c06}" ma:internalName="TaxCatchAll" ma:showField="CatchAllData" ma:web="95ae4f55-59ef-46bd-a38d-fa0b088c8aa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129b05d-fee9-4e0c-be54-f065dbf95c06}" ma:internalName="TaxCatchAllLabel" ma:readOnly="true" ma:showField="CatchAllDataLabel" ma:web="95ae4f55-59ef-46bd-a38d-fa0b088c8a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B41C08-D95D-49F2-A549-5DAC8CE63DF7}">
  <ds:schemaRefs>
    <ds:schemaRef ds:uri="http://schemas.microsoft.com/sharepoint/events"/>
  </ds:schemaRefs>
</ds:datastoreItem>
</file>

<file path=customXml/itemProps2.xml><?xml version="1.0" encoding="utf-8"?>
<ds:datastoreItem xmlns:ds="http://schemas.openxmlformats.org/officeDocument/2006/customXml" ds:itemID="{18C4FD8B-42C2-4B55-8558-4260D8B36FCA}">
  <ds:schemaRefs>
    <ds:schemaRef ds:uri="http://purl.org/dc/dcmitype/"/>
    <ds:schemaRef ds:uri="e5a46df2-3c9c-425f-b47c-6b56594e4bdd"/>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95ae4f55-59ef-46bd-a38d-fa0b088c8aad"/>
    <ds:schemaRef ds:uri="http://www.w3.org/XML/1998/namespace"/>
  </ds:schemaRefs>
</ds:datastoreItem>
</file>

<file path=customXml/itemProps3.xml><?xml version="1.0" encoding="utf-8"?>
<ds:datastoreItem xmlns:ds="http://schemas.openxmlformats.org/officeDocument/2006/customXml" ds:itemID="{A6AE71EB-982C-42CD-9555-3547F7CD361F}">
  <ds:schemaRefs>
    <ds:schemaRef ds:uri="Microsoft.SharePoint.Taxonomy.ContentTypeSync"/>
  </ds:schemaRefs>
</ds:datastoreItem>
</file>

<file path=customXml/itemProps4.xml><?xml version="1.0" encoding="utf-8"?>
<ds:datastoreItem xmlns:ds="http://schemas.openxmlformats.org/officeDocument/2006/customXml" ds:itemID="{C2698237-A0EA-4E2C-9D71-5A1D84E81B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ae4f55-59ef-46bd-a38d-fa0b088c8aad"/>
    <ds:schemaRef ds:uri="e5a46df2-3c9c-425f-b47c-6b56594e4b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A3C6683-1B67-4FE2-BF3B-C8D963EFB3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Pflegetool</vt:lpstr>
      <vt:lpstr>Leistung zu Tagegeld</vt:lpstr>
      <vt:lpstr>Tabelle2</vt:lpstr>
      <vt:lpstr>Tabelle1</vt:lpstr>
      <vt:lpstr>Werte</vt:lpstr>
      <vt:lpstr>lfd. Änderungshistorie</vt:lpstr>
      <vt:lpstr>'Leistung zu Tagegeld'!Druckbereich</vt:lpstr>
      <vt:lpstr>Pflegetool!Druckbereich</vt:lpstr>
      <vt:lpstr>TGHöhe</vt:lpstr>
      <vt:lpstr>TGHöheKPET</vt:lpstr>
      <vt:lpstr>TGHöhePTG</vt:lpstr>
    </vt:vector>
  </TitlesOfParts>
  <Company>ITERGO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Kosmalski, Steffen (VUGAD)</dc:creator>
  <cp:lastModifiedBy>Kluge, Andre (PMEKK)</cp:lastModifiedBy>
  <cp:lastPrinted>2020-11-17T10:01:02Z</cp:lastPrinted>
  <dcterms:created xsi:type="dcterms:W3CDTF">2016-09-30T17:35:46Z</dcterms:created>
  <dcterms:modified xsi:type="dcterms:W3CDTF">2025-01-10T15:57:53Z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0x010100DE0DC8208FCAD649B3284DF2F2A74A9000AF464BB5C090F24BBA4C1F67B7DC5714</vt:lpwstr>
  </property>
  <property fmtid="{D5CDD505-2E9C-101B-9397-08002B2CF9AE}" pid="3" name="_dlc_DocIdItemGuid">
    <vt:lpwstr>bb699e92-b7d0-4270-8979-8a233c13bbc1</vt:lpwstr>
  </property>
  <property fmtid="{D5CDD505-2E9C-101B-9397-08002B2CF9AE}" pid="4" name="MSIP_Label_f0f5f9da-bb59-43e3-a7aa-358435e03557_Enabled">
    <vt:lpwstr>true</vt:lpwstr>
  </property>
  <property fmtid="{D5CDD505-2E9C-101B-9397-08002B2CF9AE}" pid="5" name="MSIP_Label_f0f5f9da-bb59-43e3-a7aa-358435e03557_SetDate">
    <vt:lpwstr>2025-01-08T12:44:59Z</vt:lpwstr>
  </property>
  <property fmtid="{D5CDD505-2E9C-101B-9397-08002B2CF9AE}" pid="6" name="MSIP_Label_f0f5f9da-bb59-43e3-a7aa-358435e03557_Method">
    <vt:lpwstr>Privileged</vt:lpwstr>
  </property>
  <property fmtid="{D5CDD505-2E9C-101B-9397-08002B2CF9AE}" pid="7" name="MSIP_Label_f0f5f9da-bb59-43e3-a7aa-358435e03557_Name">
    <vt:lpwstr>ERGO Internal</vt:lpwstr>
  </property>
  <property fmtid="{D5CDD505-2E9C-101B-9397-08002B2CF9AE}" pid="8" name="MSIP_Label_f0f5f9da-bb59-43e3-a7aa-358435e03557_SiteId">
    <vt:lpwstr>b81b1bcc-4864-4917-b597-9deb35336ab7</vt:lpwstr>
  </property>
  <property fmtid="{D5CDD505-2E9C-101B-9397-08002B2CF9AE}" pid="9" name="MSIP_Label_f0f5f9da-bb59-43e3-a7aa-358435e03557_ActionId">
    <vt:lpwstr>d414eaae-3fac-4280-bbe2-927b9786e697</vt:lpwstr>
  </property>
  <property fmtid="{D5CDD505-2E9C-101B-9397-08002B2CF9AE}" pid="10" name="MSIP_Label_f0f5f9da-bb59-43e3-a7aa-358435e03557_ContentBits">
    <vt:lpwstr>0</vt:lpwstr>
  </property>
</Properties>
</file>